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6.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Applic\SOCX\data2022\2022_StatsBrief\1.RecentTrends\REV\"/>
    </mc:Choice>
  </mc:AlternateContent>
  <xr:revisionPtr revIDLastSave="0" documentId="13_ncr:1_{ECE135BF-1387-42B6-AE79-807E0E10A244}" xr6:coauthVersionLast="47" xr6:coauthVersionMax="47" xr10:uidLastSave="{00000000-0000-0000-0000-000000000000}"/>
  <bookViews>
    <workbookView xWindow="4590" yWindow="2790" windowWidth="20460" windowHeight="11730" tabRatio="901" xr2:uid="{9DDC9411-B960-45C4-A217-044B5A7CA199}"/>
  </bookViews>
  <sheets>
    <sheet name="ReadMe" sheetId="13" r:id="rId1"/>
    <sheet name="Figure.1." sheetId="1" r:id="rId2"/>
    <sheet name="data-Fig1" sheetId="5" r:id="rId3"/>
    <sheet name="Figure.2." sheetId="8" r:id="rId4"/>
    <sheet name="Figure3" sheetId="9" r:id="rId5"/>
    <sheet name="data-Fig3" sheetId="10" r:id="rId6"/>
    <sheet name="AnnexFigure1.Country1" sheetId="2" r:id="rId7"/>
    <sheet name="AnnexFigure1.Country2" sheetId="3" r:id="rId8"/>
    <sheet name="DataAnnexFigure1.A" sheetId="4" r:id="rId9"/>
    <sheet name="DataAnnexFigure1.B" sheetId="6" r:id="rId10"/>
    <sheet name="DataAnnexFigure1.C" sheetId="7" r:id="rId11"/>
    <sheet name="Historical-Trends" sheetId="1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 localSheetId="0">'[1]Time series'!#REF!</definedName>
    <definedName name="\a">'[1]Time series'!#REF!</definedName>
    <definedName name="\b" localSheetId="0">'[1]Time series'!#REF!</definedName>
    <definedName name="\b">'[1]Time series'!#REF!</definedName>
    <definedName name="_" localSheetId="0">[2]EAT12_1!#REF!,[2]EAT12_1!#REF!,[2]EAT12_1!#REF!,[2]EAT12_1!#REF!,[2]EAT12_1!#REF!,[2]EAT12_1!#REF!,[2]EAT12_1!#REF!,[2]EAT12_1!#REF!,[2]EAT12_1!#REF!,[2]EAT12_1!#REF!</definedName>
    <definedName name="_">[2]EAT12_1!#REF!,[2]EAT12_1!#REF!,[2]EAT12_1!#REF!,[2]EAT12_1!#REF!,[2]EAT12_1!#REF!,[2]EAT12_1!#REF!,[2]EAT12_1!#REF!,[2]EAT12_1!#REF!,[2]EAT12_1!#REF!,[2]EAT12_1!#REF!</definedName>
    <definedName name="__" localSheetId="0">[2]EAT12_1!#REF!,[2]EAT12_1!#REF!,[2]EAT12_1!#REF!,[2]EAT12_1!#REF!,[2]EAT12_1!#REF!,[2]EAT12_1!#REF!,[2]EAT12_1!#REF!,[2]EAT12_1!#REF!,[2]EAT12_1!#REF!,[2]EAT12_1!#REF!</definedName>
    <definedName name="__">[2]EAT12_1!#REF!,[2]EAT12_1!#REF!,[2]EAT12_1!#REF!,[2]EAT12_1!#REF!,[2]EAT12_1!#REF!,[2]EAT12_1!#REF!,[2]EAT12_1!#REF!,[2]EAT12_1!#REF!,[2]EAT12_1!#REF!,[2]EAT12_1!#REF!</definedName>
    <definedName name="___aus2">#REF!</definedName>
    <definedName name="__123Graph_A" localSheetId="0" hidden="1">#REF!</definedName>
    <definedName name="__123Graph_A" hidden="1">#REF!</definedName>
    <definedName name="__123Graph_ABERLGRAP" localSheetId="0" hidden="1">'[1]Time series'!#REF!</definedName>
    <definedName name="__123Graph_ABERLGRAP" hidden="1">'[1]Time series'!#REF!</definedName>
    <definedName name="__123Graph_ACATCH1" localSheetId="0" hidden="1">'[1]Time series'!#REF!</definedName>
    <definedName name="__123Graph_ACATCH1" hidden="1">'[1]Time series'!#REF!</definedName>
    <definedName name="__123Graph_ACONVERG1" localSheetId="0" hidden="1">'[1]Time series'!#REF!</definedName>
    <definedName name="__123Graph_ACONVERG1" hidden="1">'[1]Time series'!#REF!</definedName>
    <definedName name="__123Graph_AECTOT" localSheetId="0" hidden="1">#REF!</definedName>
    <definedName name="__123Graph_AECTOT" hidden="1">#REF!</definedName>
    <definedName name="__123Graph_AGRAPH2" localSheetId="0" hidden="1">'[1]Time series'!#REF!</definedName>
    <definedName name="__123Graph_AGRAPH2" hidden="1">'[1]Time series'!#REF!</definedName>
    <definedName name="__123Graph_AGRAPH41" localSheetId="0" hidden="1">'[1]Time series'!#REF!</definedName>
    <definedName name="__123Graph_AGRAPH41" hidden="1">'[1]Time series'!#REF!</definedName>
    <definedName name="__123Graph_AGRAPH42" localSheetId="0" hidden="1">'[1]Time series'!#REF!</definedName>
    <definedName name="__123Graph_AGRAPH42" hidden="1">'[1]Time series'!#REF!</definedName>
    <definedName name="__123Graph_AGRAPH44" localSheetId="0" hidden="1">'[1]Time series'!#REF!</definedName>
    <definedName name="__123Graph_AGRAPH44" hidden="1">'[1]Time series'!#REF!</definedName>
    <definedName name="__123Graph_APERIB" localSheetId="0" hidden="1">'[1]Time series'!#REF!</definedName>
    <definedName name="__123Graph_APERIB" hidden="1">'[1]Time series'!#REF!</definedName>
    <definedName name="__123Graph_APRODABSC" localSheetId="0" hidden="1">'[1]Time series'!#REF!</definedName>
    <definedName name="__123Graph_APRODABSC" hidden="1">'[1]Time series'!#REF!</definedName>
    <definedName name="__123Graph_APRODABSD" localSheetId="0" hidden="1">'[1]Time series'!#REF!</definedName>
    <definedName name="__123Graph_APRODABSD" hidden="1">'[1]Time series'!#REF!</definedName>
    <definedName name="__123Graph_APRODTRE2" localSheetId="0" hidden="1">'[1]Time series'!#REF!</definedName>
    <definedName name="__123Graph_APRODTRE2" hidden="1">'[1]Time series'!#REF!</definedName>
    <definedName name="__123Graph_APRODTRE3" localSheetId="0" hidden="1">'[1]Time series'!#REF!</definedName>
    <definedName name="__123Graph_APRODTRE3" hidden="1">'[1]Time series'!#REF!</definedName>
    <definedName name="__123Graph_APRODTRE4" localSheetId="0" hidden="1">'[1]Time series'!#REF!</definedName>
    <definedName name="__123Graph_APRODTRE4" hidden="1">'[1]Time series'!#REF!</definedName>
    <definedName name="__123Graph_APRODTREND" localSheetId="0" hidden="1">'[1]Time series'!#REF!</definedName>
    <definedName name="__123Graph_APRODTREND" hidden="1">'[1]Time series'!#REF!</definedName>
    <definedName name="__123Graph_AUTRECHT" localSheetId="0" hidden="1">'[1]Time series'!#REF!</definedName>
    <definedName name="__123Graph_AUTRECHT" hidden="1">'[1]Time series'!#REF!</definedName>
    <definedName name="__123Graph_B" localSheetId="0" hidden="1">#REF!</definedName>
    <definedName name="__123Graph_B" hidden="1">#REF!</definedName>
    <definedName name="__123Graph_BBERLGRAP" localSheetId="0" hidden="1">'[1]Time series'!#REF!</definedName>
    <definedName name="__123Graph_BBERLGRAP" hidden="1">'[1]Time series'!#REF!</definedName>
    <definedName name="__123Graph_BCATCH1" localSheetId="0" hidden="1">'[1]Time series'!#REF!</definedName>
    <definedName name="__123Graph_BCATCH1" hidden="1">'[1]Time series'!#REF!</definedName>
    <definedName name="__123Graph_BCONVERG1" localSheetId="0" hidden="1">'[1]Time series'!#REF!</definedName>
    <definedName name="__123Graph_BCONVERG1" hidden="1">'[1]Time series'!#REF!</definedName>
    <definedName name="__123Graph_BECTOT" localSheetId="0" hidden="1">#REF!</definedName>
    <definedName name="__123Graph_BECTOT" hidden="1">#REF!</definedName>
    <definedName name="__123Graph_BGRAPH2" localSheetId="0" hidden="1">'[1]Time series'!#REF!</definedName>
    <definedName name="__123Graph_BGRAPH2" hidden="1">'[1]Time series'!#REF!</definedName>
    <definedName name="__123Graph_BGRAPH41" localSheetId="0" hidden="1">'[1]Time series'!#REF!</definedName>
    <definedName name="__123Graph_BGRAPH41" hidden="1">'[1]Time series'!#REF!</definedName>
    <definedName name="__123Graph_BPERIB" localSheetId="0" hidden="1">'[1]Time series'!#REF!</definedName>
    <definedName name="__123Graph_BPERIB" hidden="1">'[1]Time series'!#REF!</definedName>
    <definedName name="__123Graph_BPRODABSC" localSheetId="0" hidden="1">'[1]Time series'!#REF!</definedName>
    <definedName name="__123Graph_BPRODABSC" hidden="1">'[1]Time series'!#REF!</definedName>
    <definedName name="__123Graph_BPRODABSD" localSheetId="0" hidden="1">'[1]Time series'!#REF!</definedName>
    <definedName name="__123Graph_BPRODABSD" hidden="1">'[1]Time series'!#REF!</definedName>
    <definedName name="__123Graph_C" localSheetId="0" hidden="1">#REF!</definedName>
    <definedName name="__123Graph_C" hidden="1">#REF!</definedName>
    <definedName name="__123Graph_CBERLGRAP" localSheetId="0" hidden="1">'[1]Time series'!#REF!</definedName>
    <definedName name="__123Graph_CBERLGRAP" hidden="1">'[1]Time series'!#REF!</definedName>
    <definedName name="__123Graph_CCATCH1" localSheetId="0" hidden="1">'[1]Time series'!#REF!</definedName>
    <definedName name="__123Graph_CCATCH1" hidden="1">'[1]Time series'!#REF!</definedName>
    <definedName name="__123Graph_CCONVERG1" localSheetId="0" hidden="1">#REF!</definedName>
    <definedName name="__123Graph_CCONVERG1" hidden="1">#REF!</definedName>
    <definedName name="__123Graph_CECTOT" localSheetId="0" hidden="1">#REF!</definedName>
    <definedName name="__123Graph_CECTOT" hidden="1">#REF!</definedName>
    <definedName name="__123Graph_CGRAPH41" localSheetId="0" hidden="1">'[1]Time series'!#REF!</definedName>
    <definedName name="__123Graph_CGRAPH41" hidden="1">'[1]Time series'!#REF!</definedName>
    <definedName name="__123Graph_CGRAPH44" localSheetId="0" hidden="1">'[1]Time series'!#REF!</definedName>
    <definedName name="__123Graph_CGRAPH44" hidden="1">'[1]Time series'!#REF!</definedName>
    <definedName name="__123Graph_CPERIA" localSheetId="0" hidden="1">'[1]Time series'!#REF!</definedName>
    <definedName name="__123Graph_CPERIA" hidden="1">'[1]Time series'!#REF!</definedName>
    <definedName name="__123Graph_CPERIB" localSheetId="0" hidden="1">'[1]Time series'!#REF!</definedName>
    <definedName name="__123Graph_CPERIB" hidden="1">'[1]Time series'!#REF!</definedName>
    <definedName name="__123Graph_CPRODABSC" localSheetId="0" hidden="1">'[1]Time series'!#REF!</definedName>
    <definedName name="__123Graph_CPRODABSC" hidden="1">'[1]Time series'!#REF!</definedName>
    <definedName name="__123Graph_CPRODTRE2" localSheetId="0" hidden="1">'[1]Time series'!#REF!</definedName>
    <definedName name="__123Graph_CPRODTRE2" hidden="1">'[1]Time series'!#REF!</definedName>
    <definedName name="__123Graph_CPRODTREND" localSheetId="0" hidden="1">'[1]Time series'!#REF!</definedName>
    <definedName name="__123Graph_CPRODTREND" hidden="1">'[1]Time series'!#REF!</definedName>
    <definedName name="__123Graph_CUTRECHT" localSheetId="0" hidden="1">'[1]Time series'!#REF!</definedName>
    <definedName name="__123Graph_CUTRECHT" hidden="1">'[1]Time series'!#REF!</definedName>
    <definedName name="__123Graph_D" localSheetId="0" hidden="1">#REF!</definedName>
    <definedName name="__123Graph_D" hidden="1">#REF!</definedName>
    <definedName name="__123Graph_DBERLGRAP" localSheetId="0" hidden="1">'[1]Time series'!#REF!</definedName>
    <definedName name="__123Graph_DBERLGRAP" hidden="1">'[1]Time series'!#REF!</definedName>
    <definedName name="__123Graph_DCATCH1" localSheetId="0" hidden="1">'[1]Time series'!#REF!</definedName>
    <definedName name="__123Graph_DCATCH1" hidden="1">'[1]Time series'!#REF!</definedName>
    <definedName name="__123Graph_DCONVERG1" localSheetId="0" hidden="1">'[1]Time series'!#REF!</definedName>
    <definedName name="__123Graph_DCONVERG1" hidden="1">'[1]Time series'!#REF!</definedName>
    <definedName name="__123Graph_DECTOT" localSheetId="0" hidden="1">#REF!</definedName>
    <definedName name="__123Graph_DECTOT" hidden="1">#REF!</definedName>
    <definedName name="__123Graph_DGRAPH41" localSheetId="0" hidden="1">'[1]Time series'!#REF!</definedName>
    <definedName name="__123Graph_DGRAPH41" hidden="1">'[1]Time series'!#REF!</definedName>
    <definedName name="__123Graph_DPERIA" localSheetId="0" hidden="1">'[1]Time series'!#REF!</definedName>
    <definedName name="__123Graph_DPERIA" hidden="1">'[1]Time series'!#REF!</definedName>
    <definedName name="__123Graph_DPERIB" localSheetId="0" hidden="1">'[1]Time series'!#REF!</definedName>
    <definedName name="__123Graph_DPERIB" hidden="1">'[1]Time series'!#REF!</definedName>
    <definedName name="__123Graph_DPRODABSC" localSheetId="0" hidden="1">'[1]Time series'!#REF!</definedName>
    <definedName name="__123Graph_DPRODABSC" hidden="1">'[1]Time series'!#REF!</definedName>
    <definedName name="__123Graph_DUTRECHT" localSheetId="0" hidden="1">'[1]Time series'!#REF!</definedName>
    <definedName name="__123Graph_DUTRECHT" hidden="1">'[1]Time series'!#REF!</definedName>
    <definedName name="__123Graph_E" localSheetId="0" hidden="1">#REF!</definedName>
    <definedName name="__123Graph_E" hidden="1">#REF!</definedName>
    <definedName name="__123Graph_EBERLGRAP" localSheetId="0" hidden="1">'[1]Time series'!#REF!</definedName>
    <definedName name="__123Graph_EBERLGRAP" hidden="1">'[1]Time series'!#REF!</definedName>
    <definedName name="__123Graph_ECATCH1" localSheetId="0" hidden="1">#REF!</definedName>
    <definedName name="__123Graph_ECATCH1" hidden="1">#REF!</definedName>
    <definedName name="__123Graph_ECONVERG1" localSheetId="0" hidden="1">'[1]Time series'!#REF!</definedName>
    <definedName name="__123Graph_ECONVERG1" hidden="1">'[1]Time series'!#REF!</definedName>
    <definedName name="__123Graph_EECTOT" localSheetId="0" hidden="1">#REF!</definedName>
    <definedName name="__123Graph_EECTOT" hidden="1">#REF!</definedName>
    <definedName name="__123Graph_EGRAPH41" localSheetId="0" hidden="1">'[1]Time series'!#REF!</definedName>
    <definedName name="__123Graph_EGRAPH41" hidden="1">'[1]Time series'!#REF!</definedName>
    <definedName name="__123Graph_EPERIA" localSheetId="0" hidden="1">'[1]Time series'!#REF!</definedName>
    <definedName name="__123Graph_EPERIA" hidden="1">'[1]Time series'!#REF!</definedName>
    <definedName name="__123Graph_EPRODABSC" localSheetId="0" hidden="1">'[1]Time series'!#REF!</definedName>
    <definedName name="__123Graph_EPRODABSC" hidden="1">'[1]Time series'!#REF!</definedName>
    <definedName name="__123Graph_F" localSheetId="0" hidden="1">[3]A11!#REF!</definedName>
    <definedName name="__123Graph_F" hidden="1">[4]A11!#REF!</definedName>
    <definedName name="__123Graph_FBERLGRAP" localSheetId="0" hidden="1">'[1]Time series'!#REF!</definedName>
    <definedName name="__123Graph_FBERLGRAP" hidden="1">'[1]Time series'!#REF!</definedName>
    <definedName name="__123Graph_FGRAPH41" localSheetId="0" hidden="1">'[1]Time series'!#REF!</definedName>
    <definedName name="__123Graph_FGRAPH41" hidden="1">'[1]Time series'!#REF!</definedName>
    <definedName name="__123Graph_FPRODABSC" localSheetId="0" hidden="1">'[1]Time series'!#REF!</definedName>
    <definedName name="__123Graph_FPRODABSC" hidden="1">'[1]Time series'!#REF!</definedName>
    <definedName name="__123Graph_X" localSheetId="0" hidden="1">#REF!</definedName>
    <definedName name="__123Graph_X" hidden="1">#REF!</definedName>
    <definedName name="__123Graph_XECTOT" localSheetId="0" hidden="1">#REF!</definedName>
    <definedName name="__123Graph_XECTOT" hidden="1">#REF!</definedName>
    <definedName name="__aus2" localSheetId="0">#REF!</definedName>
    <definedName name="__aus2">#REF!</definedName>
    <definedName name="__TAB3">#N/A</definedName>
    <definedName name="_1__123Graph_A_CURRENT" localSheetId="0" hidden="1">[3]A11!#REF!</definedName>
    <definedName name="_1__123Graph_A_CURRENT" hidden="1">[4]A11!#REF!</definedName>
    <definedName name="_10__123Graph_A_CURRENT_8" localSheetId="0" hidden="1">[3]A11!#REF!</definedName>
    <definedName name="_10__123Graph_A_CURRENT_8" hidden="1">[4]A11!#REF!</definedName>
    <definedName name="_11__123Graph_A_CURRENT_9" localSheetId="0" hidden="1">[3]A11!#REF!</definedName>
    <definedName name="_11__123Graph_A_CURRENT_9" hidden="1">[4]A11!#REF!</definedName>
    <definedName name="_12__123Graph_AChart_1" localSheetId="0" hidden="1">'[5]Table 1'!#REF!</definedName>
    <definedName name="_12__123Graph_AChart_1" hidden="1">'[5]Table 1'!#REF!</definedName>
    <definedName name="_13__123Graph_ADEV_EMPL" localSheetId="0" hidden="1">'[1]Time series'!#REF!</definedName>
    <definedName name="_13__123Graph_ADEV_EMPL" hidden="1">'[1]Time series'!#REF!</definedName>
    <definedName name="_14__123Graph_B_CURRENT" localSheetId="0" hidden="1">[3]A11!#REF!</definedName>
    <definedName name="_14__123Graph_B_CURRENT" hidden="1">[4]A11!#REF!</definedName>
    <definedName name="_15__123Graph_B_CURRENT_1" localSheetId="0" hidden="1">[3]A11!#REF!</definedName>
    <definedName name="_15__123Graph_B_CURRENT_1" hidden="1">[4]A11!#REF!</definedName>
    <definedName name="_16__123Graph_B_CURRENT_10" localSheetId="0" hidden="1">[3]A11!#REF!</definedName>
    <definedName name="_16__123Graph_B_CURRENT_10" hidden="1">[4]A11!#REF!</definedName>
    <definedName name="_17__123Graph_B_CURRENT_2" localSheetId="0" hidden="1">[3]A11!#REF!</definedName>
    <definedName name="_17__123Graph_B_CURRENT_2" hidden="1">[4]A11!#REF!</definedName>
    <definedName name="_18__123Graph_B_CURRENT_3" localSheetId="0" hidden="1">[3]A11!#REF!</definedName>
    <definedName name="_18__123Graph_B_CURRENT_3" hidden="1">[4]A11!#REF!</definedName>
    <definedName name="_19__123Graph_B_CURRENT_4" localSheetId="0" hidden="1">[3]A11!#REF!</definedName>
    <definedName name="_19__123Graph_B_CURRENT_4" hidden="1">[4]A11!#REF!</definedName>
    <definedName name="_2__123Graph_A_CURRENT_1" localSheetId="0" hidden="1">[3]A11!#REF!</definedName>
    <definedName name="_2__123Graph_A_CURRENT_1" hidden="1">[4]A11!#REF!</definedName>
    <definedName name="_20__123Graph_B_CURRENT_5" localSheetId="0" hidden="1">[3]A11!#REF!</definedName>
    <definedName name="_20__123Graph_B_CURRENT_5" hidden="1">[4]A11!#REF!</definedName>
    <definedName name="_21__123Graph_B_CURRENT_6" localSheetId="0" hidden="1">[3]A11!#REF!</definedName>
    <definedName name="_21__123Graph_B_CURRENT_6" hidden="1">[4]A11!#REF!</definedName>
    <definedName name="_22__123Graph_B_CURRENT_7" localSheetId="0" hidden="1">[3]A11!#REF!</definedName>
    <definedName name="_22__123Graph_B_CURRENT_7" hidden="1">[4]A11!#REF!</definedName>
    <definedName name="_23__123Graph_B_CURRENT_8" localSheetId="0" hidden="1">[3]A11!#REF!</definedName>
    <definedName name="_23__123Graph_B_CURRENT_8" hidden="1">[4]A11!#REF!</definedName>
    <definedName name="_24__123Graph_B_CURRENT_9" localSheetId="0" hidden="1">[3]A11!#REF!</definedName>
    <definedName name="_24__123Graph_B_CURRENT_9" hidden="1">[4]A11!#REF!</definedName>
    <definedName name="_25__123Graph_BDEV_EMPL" localSheetId="0" hidden="1">'[1]Time series'!#REF!</definedName>
    <definedName name="_25__123Graph_BDEV_EMPL" hidden="1">'[1]Time series'!#REF!</definedName>
    <definedName name="_26__123Graph_C_CURRENT" localSheetId="0" hidden="1">[3]A11!#REF!</definedName>
    <definedName name="_26__123Graph_C_CURRENT" hidden="1">[4]A11!#REF!</definedName>
    <definedName name="_27__123Graph_C_CURRENT_1" localSheetId="0" hidden="1">[3]A11!#REF!</definedName>
    <definedName name="_27__123Graph_C_CURRENT_1" hidden="1">[4]A11!#REF!</definedName>
    <definedName name="_28__123Graph_C_CURRENT_10" localSheetId="0" hidden="1">[3]A11!#REF!</definedName>
    <definedName name="_28__123Graph_C_CURRENT_10" hidden="1">[4]A11!#REF!</definedName>
    <definedName name="_29__123Graph_C_CURRENT_2" localSheetId="0" hidden="1">[3]A11!#REF!</definedName>
    <definedName name="_29__123Graph_C_CURRENT_2" hidden="1">[4]A11!#REF!</definedName>
    <definedName name="_3__123Graph_A_CURRENT_10" localSheetId="0" hidden="1">[3]A11!#REF!</definedName>
    <definedName name="_3__123Graph_A_CURRENT_10" hidden="1">[4]A11!#REF!</definedName>
    <definedName name="_30__123Graph_C_CURRENT_3" localSheetId="0" hidden="1">[3]A11!#REF!</definedName>
    <definedName name="_30__123Graph_C_CURRENT_3" hidden="1">[4]A11!#REF!</definedName>
    <definedName name="_31__123Graph_C_CURRENT_4" localSheetId="0" hidden="1">[3]A11!#REF!</definedName>
    <definedName name="_31__123Graph_C_CURRENT_4" hidden="1">[4]A11!#REF!</definedName>
    <definedName name="_32__123Graph_C_CURRENT_5" localSheetId="0" hidden="1">[3]A11!#REF!</definedName>
    <definedName name="_32__123Graph_C_CURRENT_5" hidden="1">[4]A11!#REF!</definedName>
    <definedName name="_33__123Graph_C_CURRENT_6" localSheetId="0" hidden="1">[3]A11!#REF!</definedName>
    <definedName name="_33__123Graph_C_CURRENT_6" hidden="1">[4]A11!#REF!</definedName>
    <definedName name="_34__123Graph_C_CURRENT_7" localSheetId="0" hidden="1">[3]A11!#REF!</definedName>
    <definedName name="_34__123Graph_C_CURRENT_7" hidden="1">[4]A11!#REF!</definedName>
    <definedName name="_35__123Graph_C_CURRENT_8" localSheetId="0" hidden="1">[3]A11!#REF!</definedName>
    <definedName name="_35__123Graph_C_CURRENT_8" hidden="1">[4]A11!#REF!</definedName>
    <definedName name="_36__123Graph_C_CURRENT_9" localSheetId="0" hidden="1">[3]A11!#REF!</definedName>
    <definedName name="_36__123Graph_C_CURRENT_9" hidden="1">[4]A11!#REF!</definedName>
    <definedName name="_37__123Graph_CDEV_EMPL" localSheetId="0" hidden="1">'[1]Time series'!#REF!</definedName>
    <definedName name="_37__123Graph_CDEV_EMPL" hidden="1">'[1]Time series'!#REF!</definedName>
    <definedName name="_38__123Graph_CSWE_EMPL" localSheetId="0" hidden="1">'[1]Time series'!#REF!</definedName>
    <definedName name="_38__123Graph_CSWE_EMPL" hidden="1">'[1]Time series'!#REF!</definedName>
    <definedName name="_39__123Graph_D_CURRENT" localSheetId="0" hidden="1">[3]A11!#REF!</definedName>
    <definedName name="_39__123Graph_D_CURRENT" hidden="1">[4]A11!#REF!</definedName>
    <definedName name="_4__123Graph_A_CURRENT_2" localSheetId="0" hidden="1">[3]A11!#REF!</definedName>
    <definedName name="_4__123Graph_A_CURRENT_2" hidden="1">[4]A11!#REF!</definedName>
    <definedName name="_40__123Graph_D_CURRENT_1" localSheetId="0" hidden="1">[3]A11!#REF!</definedName>
    <definedName name="_40__123Graph_D_CURRENT_1" hidden="1">[4]A11!#REF!</definedName>
    <definedName name="_41__123Graph_D_CURRENT_10" localSheetId="0" hidden="1">[3]A11!#REF!</definedName>
    <definedName name="_41__123Graph_D_CURRENT_10" hidden="1">[4]A11!#REF!</definedName>
    <definedName name="_42__123Graph_D_CURRENT_2" localSheetId="0" hidden="1">[3]A11!#REF!</definedName>
    <definedName name="_42__123Graph_D_CURRENT_2" hidden="1">[4]A11!#REF!</definedName>
    <definedName name="_43__123Graph_D_CURRENT_3" localSheetId="0" hidden="1">[3]A11!#REF!</definedName>
    <definedName name="_43__123Graph_D_CURRENT_3" hidden="1">[4]A11!#REF!</definedName>
    <definedName name="_44__123Graph_D_CURRENT_4" localSheetId="0" hidden="1">[3]A11!#REF!</definedName>
    <definedName name="_44__123Graph_D_CURRENT_4" hidden="1">[4]A11!#REF!</definedName>
    <definedName name="_45__123Graph_D_CURRENT_5" localSheetId="0" hidden="1">[3]A11!#REF!</definedName>
    <definedName name="_45__123Graph_D_CURRENT_5" hidden="1">[4]A11!#REF!</definedName>
    <definedName name="_46__123Graph_D_CURRENT_6" localSheetId="0" hidden="1">[3]A11!#REF!</definedName>
    <definedName name="_46__123Graph_D_CURRENT_6" hidden="1">[4]A11!#REF!</definedName>
    <definedName name="_47__123Graph_D_CURRENT_7" localSheetId="0" hidden="1">[3]A11!#REF!</definedName>
    <definedName name="_47__123Graph_D_CURRENT_7" hidden="1">[4]A11!#REF!</definedName>
    <definedName name="_48__123Graph_D_CURRENT_8" localSheetId="0" hidden="1">[3]A11!#REF!</definedName>
    <definedName name="_48__123Graph_D_CURRENT_8" hidden="1">[4]A11!#REF!</definedName>
    <definedName name="_49__123Graph_D_CURRENT_9" localSheetId="0" hidden="1">[3]A11!#REF!</definedName>
    <definedName name="_49__123Graph_D_CURRENT_9" hidden="1">[4]A11!#REF!</definedName>
    <definedName name="_5__123Graph_A_CURRENT_3" localSheetId="0" hidden="1">[3]A11!#REF!</definedName>
    <definedName name="_5__123Graph_A_CURRENT_3" hidden="1">[4]A11!#REF!</definedName>
    <definedName name="_50__123Graph_E_CURRENT" localSheetId="0" hidden="1">[3]A11!#REF!</definedName>
    <definedName name="_50__123Graph_E_CURRENT" hidden="1">[4]A11!#REF!</definedName>
    <definedName name="_51__123Graph_E_CURRENT_1" localSheetId="0" hidden="1">[3]A11!#REF!</definedName>
    <definedName name="_51__123Graph_E_CURRENT_1" hidden="1">[4]A11!#REF!</definedName>
    <definedName name="_52__123Graph_E_CURRENT_10" localSheetId="0" hidden="1">[3]A11!#REF!</definedName>
    <definedName name="_52__123Graph_E_CURRENT_10" hidden="1">[4]A11!#REF!</definedName>
    <definedName name="_53__123Graph_E_CURRENT_2" localSheetId="0" hidden="1">[3]A11!#REF!</definedName>
    <definedName name="_53__123Graph_E_CURRENT_2" hidden="1">[4]A11!#REF!</definedName>
    <definedName name="_54__123Graph_E_CURRENT_3" localSheetId="0" hidden="1">[3]A11!#REF!</definedName>
    <definedName name="_54__123Graph_E_CURRENT_3" hidden="1">[4]A11!#REF!</definedName>
    <definedName name="_55__123Graph_E_CURRENT_4" localSheetId="0" hidden="1">[3]A11!#REF!</definedName>
    <definedName name="_55__123Graph_E_CURRENT_4" hidden="1">[4]A11!#REF!</definedName>
    <definedName name="_56__123Graph_E_CURRENT_5" localSheetId="0" hidden="1">[3]A11!#REF!</definedName>
    <definedName name="_56__123Graph_E_CURRENT_5" hidden="1">[4]A11!#REF!</definedName>
    <definedName name="_57__123Graph_E_CURRENT_6" localSheetId="0" hidden="1">[3]A11!#REF!</definedName>
    <definedName name="_57__123Graph_E_CURRENT_6" hidden="1">[4]A11!#REF!</definedName>
    <definedName name="_58__123Graph_E_CURRENT_7" localSheetId="0" hidden="1">[3]A11!#REF!</definedName>
    <definedName name="_58__123Graph_E_CURRENT_7" hidden="1">[4]A11!#REF!</definedName>
    <definedName name="_59__123Graph_E_CURRENT_8" localSheetId="0" hidden="1">[3]A11!#REF!</definedName>
    <definedName name="_59__123Graph_E_CURRENT_8" hidden="1">[4]A11!#REF!</definedName>
    <definedName name="_6__123Graph_A_CURRENT_4" localSheetId="0" hidden="1">[3]A11!#REF!</definedName>
    <definedName name="_6__123Graph_A_CURRENT_4" hidden="1">[4]A11!#REF!</definedName>
    <definedName name="_60__123Graph_E_CURRENT_9" localSheetId="0" hidden="1">[3]A11!#REF!</definedName>
    <definedName name="_60__123Graph_E_CURRENT_9" hidden="1">[4]A11!#REF!</definedName>
    <definedName name="_61__123Graph_F_CURRENT" localSheetId="0" hidden="1">[3]A11!#REF!</definedName>
    <definedName name="_61__123Graph_F_CURRENT" hidden="1">[4]A11!#REF!</definedName>
    <definedName name="_62__123Graph_F_CURRENT_1" localSheetId="0" hidden="1">[3]A11!#REF!</definedName>
    <definedName name="_62__123Graph_F_CURRENT_1" hidden="1">[4]A11!#REF!</definedName>
    <definedName name="_63__123Graph_F_CURRENT_10" localSheetId="0" hidden="1">[3]A11!#REF!</definedName>
    <definedName name="_63__123Graph_F_CURRENT_10" hidden="1">[4]A11!#REF!</definedName>
    <definedName name="_64__123Graph_F_CURRENT_2" localSheetId="0" hidden="1">[3]A11!#REF!</definedName>
    <definedName name="_64__123Graph_F_CURRENT_2" hidden="1">[4]A11!#REF!</definedName>
    <definedName name="_65__123Graph_F_CURRENT_3" localSheetId="0" hidden="1">[3]A11!#REF!</definedName>
    <definedName name="_65__123Graph_F_CURRENT_3" hidden="1">[4]A11!#REF!</definedName>
    <definedName name="_66__123Graph_F_CURRENT_4" localSheetId="0" hidden="1">[3]A11!#REF!</definedName>
    <definedName name="_66__123Graph_F_CURRENT_4" hidden="1">[4]A11!#REF!</definedName>
    <definedName name="_67__123Graph_F_CURRENT_5" localSheetId="0" hidden="1">[3]A11!#REF!</definedName>
    <definedName name="_67__123Graph_F_CURRENT_5" hidden="1">[4]A11!#REF!</definedName>
    <definedName name="_68__123Graph_F_CURRENT_6" localSheetId="0" hidden="1">[3]A11!#REF!</definedName>
    <definedName name="_68__123Graph_F_CURRENT_6" hidden="1">[4]A11!#REF!</definedName>
    <definedName name="_69__123Graph_F_CURRENT_7" localSheetId="0" hidden="1">[3]A11!#REF!</definedName>
    <definedName name="_69__123Graph_F_CURRENT_7" hidden="1">[4]A11!#REF!</definedName>
    <definedName name="_7__123Graph_A_CURRENT_5" localSheetId="0" hidden="1">[3]A11!#REF!</definedName>
    <definedName name="_7__123Graph_A_CURRENT_5" hidden="1">[4]A11!#REF!</definedName>
    <definedName name="_70__123Graph_F_CURRENT_8" localSheetId="0" hidden="1">[3]A11!#REF!</definedName>
    <definedName name="_70__123Graph_F_CURRENT_8" hidden="1">[4]A11!#REF!</definedName>
    <definedName name="_71__123Graph_F_CURRENT_9" localSheetId="0" hidden="1">[3]A11!#REF!</definedName>
    <definedName name="_71__123Graph_F_CURRENT_9" hidden="1">[4]A11!#REF!</definedName>
    <definedName name="_72Y" localSheetId="0">[2]EAT12_1!#REF!,[2]EAT12_1!#REF!,[2]EAT12_1!#REF!,[2]EAT12_1!#REF!,[2]EAT12_1!#REF!,[2]EAT12_1!#REF!,[2]EAT12_1!#REF!,[2]EAT12_1!#REF!,[2]EAT12_1!#REF!,[2]EAT12_1!#REF!</definedName>
    <definedName name="_72Y">[2]EAT12_1!#REF!,[2]EAT12_1!#REF!,[2]EAT12_1!#REF!,[2]EAT12_1!#REF!,[2]EAT12_1!#REF!,[2]EAT12_1!#REF!,[2]EAT12_1!#REF!,[2]EAT12_1!#REF!,[2]EAT12_1!#REF!,[2]EAT12_1!#REF!</definedName>
    <definedName name="_8__123Graph_A_CURRENT_6" localSheetId="0" hidden="1">[3]A11!#REF!</definedName>
    <definedName name="_8__123Graph_A_CURRENT_6" hidden="1">[4]A11!#REF!</definedName>
    <definedName name="_9__123Graph_A_CURRENT_7" localSheetId="0" hidden="1">[3]A11!#REF!</definedName>
    <definedName name="_9__123Graph_A_CURRENT_7" hidden="1">[4]A11!#REF!</definedName>
    <definedName name="_aus2" localSheetId="0">#REF!</definedName>
    <definedName name="_aus2">#REF!</definedName>
    <definedName name="_Fill" hidden="1">#REF!</definedName>
    <definedName name="_xlnm._FilterDatabase" localSheetId="5" hidden="1">'data-Fig3'!$D$107:$F$144</definedName>
    <definedName name="_Order1" hidden="1">0</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TAB3">#N/A</definedName>
    <definedName name="adults">'[6]Figure 4.'!$B$81:$E$99</definedName>
    <definedName name="anberd" localSheetId="0">#REF!</definedName>
    <definedName name="anberd">#REF!</definedName>
    <definedName name="BEL">#N/A</definedName>
    <definedName name="Berichtsjahr">#REF!</definedName>
    <definedName name="body" localSheetId="0">#REF!</definedName>
    <definedName name="body">#REF!</definedName>
    <definedName name="BS_Differenz_Ost">'[7]Neue Bundesländer'!#REF!</definedName>
    <definedName name="BS_Differenz_West">[8]Westdeutschland!#REF!</definedName>
    <definedName name="C1.1a">#REF!</definedName>
    <definedName name="calcul">'[9]Calcul_B1.1'!$A$1:$L$37</definedName>
    <definedName name="Champ" localSheetId="0">#REF!</definedName>
    <definedName name="Champ">#REF!</definedName>
    <definedName name="chart_id" localSheetId="0">#REF!</definedName>
    <definedName name="chart_id">#REF!</definedName>
    <definedName name="CodePays" localSheetId="0">#REF!</definedName>
    <definedName name="CodePays">#REF!</definedName>
    <definedName name="Col" localSheetId="0">#REF!</definedName>
    <definedName name="Col">#REF!</definedName>
    <definedName name="Corresp" localSheetId="0">#REF!</definedName>
    <definedName name="Corresp">#REF!</definedName>
    <definedName name="countries" localSheetId="0">#REF!</definedName>
    <definedName name="countries">#REF!</definedName>
    <definedName name="Country_Mean">[10]!Country_Mean</definedName>
    <definedName name="DATABASE_2012INP" localSheetId="0">#REF!</definedName>
    <definedName name="DATABASE_2012INP">#REF!</definedName>
    <definedName name="DATE" localSheetId="0">[3]A11!#REF!</definedName>
    <definedName name="DATE">[4]A11!#REF!</definedName>
    <definedName name="DME_BeforeCloseCompleted">"False"</definedName>
    <definedName name="DME_Dirty">"False"</definedName>
    <definedName name="DME_LocalFile">"True"</definedName>
    <definedName name="Euro_Kurs">'[7]Alte Bundesländer'!#REF!</definedName>
    <definedName name="eurost1">#REF!</definedName>
    <definedName name="EUROST2">#REF!</definedName>
    <definedName name="FIG2wp1" localSheetId="0" hidden="1">#REF!</definedName>
    <definedName name="FIG2wp1" hidden="1">#REF!</definedName>
    <definedName name="FRA">#N/A</definedName>
    <definedName name="Full">#REF!</definedName>
    <definedName name="GER">#N/A</definedName>
    <definedName name="Glossary">#REF!</definedName>
    <definedName name="Graph" localSheetId="0">#REF!</definedName>
    <definedName name="Graph">#REF!</definedName>
    <definedName name="IDD_current_prices_2014_wave6">#REF!</definedName>
    <definedName name="Introduction">#REF!</definedName>
    <definedName name="ITA">#N/A</definedName>
    <definedName name="Label" localSheetId="0">#REF!</definedName>
    <definedName name="Label">#REF!</definedName>
    <definedName name="LastYear">'[11]Tab General'!$A$266</definedName>
    <definedName name="Length" localSheetId="0">#REF!</definedName>
    <definedName name="Length">#REF!</definedName>
    <definedName name="LevelsUS">'[12]%US'!$A$3:$Q$42</definedName>
    <definedName name="NFBS79X89">'[13]NFBS79-89'!$A$3:$M$49</definedName>
    <definedName name="NFBS79X89T">'[13]NFBS79-89'!$A$3:$M$3</definedName>
    <definedName name="NFBS90X97">'[13]NFBS90-97'!$A$3:$M$49</definedName>
    <definedName name="NFBS90X97T">'[13]NFBS90-97'!$A$3:$M$3</definedName>
    <definedName name="NOR">#N/A</definedName>
    <definedName name="Nullzeile">'[7]Alte Bundesländer'!#REF!</definedName>
    <definedName name="Nullzeile_Deutschland">[7]Deutschland!#REF!</definedName>
    <definedName name="Nullzeile_Ost">'[7]Neue Bundesländer'!#REF!</definedName>
    <definedName name="Nullzeile_West">'[7]Alte Bundesländer'!#REF!</definedName>
    <definedName name="OrderTable" localSheetId="0">#REF!</definedName>
    <definedName name="OrderTable">#REF!</definedName>
    <definedName name="percent" localSheetId="0">#REF!</definedName>
    <definedName name="percent">#REF!</definedName>
    <definedName name="POpula">[14]POpula!$A$1:$I$1559</definedName>
    <definedName name="Prindiala">'[15]Data 1990'!#REF!</definedName>
    <definedName name="_xlnm.Print_Area" localSheetId="6">AnnexFigure1.Country1!$A$1:$N$156</definedName>
    <definedName name="_xlnm.Print_Area" localSheetId="7">AnnexFigure1.Country2!$A$1:$N$157</definedName>
    <definedName name="_xlnm.Print_Area" localSheetId="8">DataAnnexFigure1.A!$A$1:$S$44</definedName>
    <definedName name="_xlnm.Print_Area" localSheetId="9">DataAnnexFigure1.B!$A$1:$S$42</definedName>
    <definedName name="_xlnm.Print_Area" localSheetId="10">DataAnnexFigure1.C!$A$2:$P$38</definedName>
    <definedName name="_xlnm.Print_Area" localSheetId="5">'data-Fig3'!$C$1:$P$50</definedName>
    <definedName name="_xlnm.Print_Area" localSheetId="1">'Figure.1.'!$A$1:$L$27</definedName>
    <definedName name="_xlnm.Print_Area" localSheetId="3">'Figure.2.'!$A$1:$K$24</definedName>
    <definedName name="_xlnm.Print_Area" localSheetId="4">Figure3!$B$1:$L$48</definedName>
    <definedName name="_xlnm.Print_Area" localSheetId="11">'Historical-Trends'!$A$1:$BM$47</definedName>
    <definedName name="_xlnm.Print_Area" localSheetId="0">ReadMe!$A$1:$C$31</definedName>
    <definedName name="_xlnm.Print_Area">#REF!</definedName>
    <definedName name="PRINT_AREA_MI" localSheetId="0">#REF!</definedName>
    <definedName name="PRINT_AREA_MI">#REF!</definedName>
    <definedName name="_xlnm.Print_Titles" localSheetId="0">#REF!</definedName>
    <definedName name="_xlnm.Print_Titles">#REF!</definedName>
    <definedName name="PRINT_TITLES_MI" localSheetId="0">#REF!</definedName>
    <definedName name="PRINT_TITLES_MI">#REF!</definedName>
    <definedName name="Print1" localSheetId="0">#REF!</definedName>
    <definedName name="Print1">#REF!</definedName>
    <definedName name="Print2" localSheetId="0">#REF!</definedName>
    <definedName name="Print2">#REF!</definedName>
    <definedName name="Razem">#REF!</definedName>
    <definedName name="_xlnm.Recorder" localSheetId="0">#REF!</definedName>
    <definedName name="_xlnm.Recorder">#REF!</definedName>
    <definedName name="Row" localSheetId="0">#REF!</definedName>
    <definedName name="Row">#REF!</definedName>
    <definedName name="scope">#REF!</definedName>
    <definedName name="sdfsdf" localSheetId="0" hidden="1">[16]A11!#REF!</definedName>
    <definedName name="sdfsdf" hidden="1">[16]A11!#REF!</definedName>
    <definedName name="series_id" localSheetId="0">#REF!</definedName>
    <definedName name="series_id">#REF!</definedName>
    <definedName name="SPA">#N/A</definedName>
    <definedName name="Start_Formatierung_Ost">#REF!</definedName>
    <definedName name="Start_Formatierung_West">#REF!</definedName>
    <definedName name="SWI">#N/A</definedName>
    <definedName name="TAB" localSheetId="0">#REF!</definedName>
    <definedName name="TAB">#REF!</definedName>
    <definedName name="TABACT">#N/A</definedName>
    <definedName name="table1">[17]Contents!#REF!</definedName>
    <definedName name="TableOrder" localSheetId="0">#REF!</definedName>
    <definedName name="TableOrder">#REF!</definedName>
    <definedName name="Tablesummary">#REF!</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OTAL">#REF!</definedName>
    <definedName name="toto">'[18]Fig15(data)'!$N$4:$O$19</definedName>
    <definedName name="toto1">'[19]OldFig5(data)'!$N$8:$O$27</definedName>
    <definedName name="TRANSP">#N/A</definedName>
    <definedName name="VorzeitigeRenten_Ost_1960">'[7]Neue Bundesländer'!#REF!</definedName>
    <definedName name="VorzeitigeRenten_Ost_1961">'[7]Neue Bundesländer'!#REF!</definedName>
    <definedName name="VorzeitigeRenten_Ost_1962">'[7]Neue Bundesländer'!#REF!</definedName>
    <definedName name="VorzeitigeRenten_Ost_1963">'[7]Neue Bundesländer'!#REF!</definedName>
    <definedName name="VorzeitigeRenten_Ost_1964">'[7]Neue Bundesländer'!#REF!</definedName>
    <definedName name="VorzeitigeRenten_Ost_1965">'[7]Neue Bundesländer'!#REF!</definedName>
    <definedName name="VorzeitigeRenten_Ost_1966">'[7]Neue Bundesländer'!#REF!</definedName>
    <definedName name="VorzeitigeRenten_Ost_1967">'[7]Neue Bundesländer'!#REF!</definedName>
    <definedName name="VorzeitigeRenten_Ost_1968">'[7]Neue Bundesländer'!#REF!</definedName>
    <definedName name="VorzeitigeRenten_Ost_1969">'[7]Neue Bundesländer'!#REF!</definedName>
    <definedName name="VorzeitigeRenten_Ost_1970">'[7]Neue Bundesländer'!#REF!</definedName>
    <definedName name="VorzeitigeRenten_Ost_1971">'[7]Neue Bundesländer'!#REF!</definedName>
    <definedName name="VorzeitigeRenten_Ost_1972">'[7]Neue Bundesländer'!#REF!</definedName>
    <definedName name="VorzeitigeRenten_Ost_1973">'[7]Neue Bundesländer'!#REF!</definedName>
    <definedName name="VorzeitigeRenten_Ost_1974">'[7]Neue Bundesländer'!#REF!</definedName>
    <definedName name="VorzeitigeRenten_Ost_1975">'[7]Neue Bundesländer'!#REF!</definedName>
    <definedName name="VorzeitigeRenten_Ost_1976">'[7]Neue Bundesländer'!#REF!</definedName>
    <definedName name="VorzeitigeRenten_Ost_1977">'[7]Neue Bundesländer'!#REF!</definedName>
    <definedName name="VorzeitigeRenten_Ost_1978">'[7]Neue Bundesländer'!#REF!</definedName>
    <definedName name="VorzeitigeRenten_Ost_1979">'[7]Neue Bundesländer'!#REF!</definedName>
    <definedName name="VorzeitigeRenten_Ost_1980">'[7]Neue Bundesländer'!#REF!</definedName>
    <definedName name="VorzeitigeRenten_Ost_1981">'[7]Neue Bundesländer'!#REF!</definedName>
    <definedName name="VorzeitigeRenten_Ost_1982">'[7]Neue Bundesländer'!#REF!</definedName>
    <definedName name="VorzeitigeRenten_Ost_1983">'[7]Neue Bundesländer'!#REF!</definedName>
    <definedName name="VorzeitigeRenten_Ost_1984">'[7]Neue Bundesländer'!#REF!</definedName>
    <definedName name="VorzeitigeRenten_Ost_1985">'[7]Neue Bundesländer'!#REF!</definedName>
    <definedName name="VorzeitigeRenten_Ost_1986">'[7]Neue Bundesländer'!#REF!</definedName>
    <definedName name="VorzeitigeRenten_Ost_1987">'[7]Neue Bundesländer'!#REF!</definedName>
    <definedName name="VorzeitigeRenten_Ost_1988">'[7]Neue Bundesländer'!#REF!</definedName>
    <definedName name="VorzeitigeRenten_Ost_1989">'[7]Neue Bundesländer'!#REF!</definedName>
    <definedName name="VorzeitigeRenten_Ost_1990">'[7]Neue Bundesländer'!#REF!</definedName>
    <definedName name="VorzeitigeRenten_Ost_1991">'[7]Neue Bundesländer'!#REF!</definedName>
    <definedName name="VorzeitigeRenten_Ost_1992">'[7]Neue Bundesländer'!#REF!</definedName>
    <definedName name="VorzeitigeRenten_Ost_1993">'[7]Neue Bundesländer'!#REF!</definedName>
    <definedName name="VorzeitigeRenten_Ost_1994">'[7]Neue Bundesländer'!#REF!</definedName>
    <definedName name="VorzeitigeRenten_Ost_1995">'[7]Neue Bundesländer'!#REF!</definedName>
    <definedName name="VorzeitigeRenten_Ost_1996">'[7]Neue Bundesländer'!#REF!</definedName>
    <definedName name="VorzeitigeRenten_Ost_1997">'[7]Neue Bundesländer'!#REF!</definedName>
    <definedName name="VorzeitigeRenten_Ost_1998">'[7]Neue Bundesländer'!#REF!</definedName>
    <definedName name="VorzeitigeRenten_Ost_1999">'[7]Neue Bundesländer'!#REF!</definedName>
    <definedName name="VorzeitigeRenten_Ost_2000">'[7]Neue Bundesländer'!#REF!</definedName>
    <definedName name="VorzeitigeRenten_Ost_2001">'[7]Neue Bundesländer'!#REF!</definedName>
    <definedName name="VorzeitigeRenten_Ost_2002">'[7]Neue Bundesländer'!#REF!</definedName>
    <definedName name="VorzeitigeRenten_Ost_2003">'[7]Neue Bundesländer'!#REF!</definedName>
    <definedName name="VorzeitigeRenten_Ost_2004">'[7]Neue Bundesländer'!#REF!</definedName>
    <definedName name="VorzeitigeRenten_Ost_2005">'[7]Neue Bundesländer'!#REF!</definedName>
    <definedName name="VorzeitigeRenten_Ost_2006">'[7]Neue Bundesländer'!#REF!</definedName>
    <definedName name="VorzeitigeRenten_Ost_2007">'[7]Neue Bundesländer'!#REF!</definedName>
    <definedName name="VorzeitigeRenten_Ost_2008">'[7]Neue Bundesländer'!#REF!</definedName>
    <definedName name="VorzeitigeRenten_Ost_2009">'[7]Neue Bundesländer'!#REF!</definedName>
    <definedName name="VorzeitigeRenten_Ost_Aktuell">'[7]Neue Bundesländer'!#REF!</definedName>
    <definedName name="VorzeitigeRenten_West_1960">'[7]Alte Bundesländer'!#REF!</definedName>
    <definedName name="VorzeitigeRenten_West_1961">'[7]Alte Bundesländer'!#REF!</definedName>
    <definedName name="VorzeitigeRenten_West_1962">'[7]Alte Bundesländer'!#REF!</definedName>
    <definedName name="VorzeitigeRenten_West_1963">'[7]Alte Bundesländer'!#REF!</definedName>
    <definedName name="VorzeitigeRenten_West_1964">'[7]Alte Bundesländer'!#REF!</definedName>
    <definedName name="VorzeitigeRenten_West_1965">'[7]Alte Bundesländer'!#REF!</definedName>
    <definedName name="VorzeitigeRenten_West_1966">'[7]Alte Bundesländer'!#REF!</definedName>
    <definedName name="VorzeitigeRenten_West_1967">'[7]Alte Bundesländer'!#REF!</definedName>
    <definedName name="VorzeitigeRenten_West_1968">'[7]Alte Bundesländer'!#REF!</definedName>
    <definedName name="VorzeitigeRenten_West_1969">'[7]Alte Bundesländer'!#REF!</definedName>
    <definedName name="VorzeitigeRenten_West_1970">'[7]Alte Bundesländer'!#REF!</definedName>
    <definedName name="VorzeitigeRenten_West_1971">'[7]Alte Bundesländer'!#REF!</definedName>
    <definedName name="VorzeitigeRenten_West_1972">'[7]Alte Bundesländer'!#REF!</definedName>
    <definedName name="VorzeitigeRenten_West_1973">'[7]Alte Bundesländer'!#REF!</definedName>
    <definedName name="VorzeitigeRenten_West_1974">'[7]Alte Bundesländer'!#REF!</definedName>
    <definedName name="VorzeitigeRenten_West_1975">'[7]Alte Bundesländer'!#REF!</definedName>
    <definedName name="VorzeitigeRenten_West_1976">'[7]Alte Bundesländer'!#REF!</definedName>
    <definedName name="VorzeitigeRenten_West_1977">'[7]Alte Bundesländer'!#REF!</definedName>
    <definedName name="VorzeitigeRenten_West_1978">'[7]Alte Bundesländer'!#REF!</definedName>
    <definedName name="VorzeitigeRenten_West_1979">'[7]Alte Bundesländer'!#REF!</definedName>
    <definedName name="VorzeitigeRenten_West_1980">'[7]Alte Bundesländer'!#REF!</definedName>
    <definedName name="VorzeitigeRenten_West_1981">'[7]Alte Bundesländer'!#REF!</definedName>
    <definedName name="VorzeitigeRenten_West_1982">'[7]Alte Bundesländer'!#REF!</definedName>
    <definedName name="VorzeitigeRenten_West_1983">'[7]Alte Bundesländer'!#REF!</definedName>
    <definedName name="VorzeitigeRenten_West_1984">'[7]Alte Bundesländer'!#REF!</definedName>
    <definedName name="VorzeitigeRenten_West_1985">'[7]Alte Bundesländer'!#REF!</definedName>
    <definedName name="VorzeitigeRenten_West_1986">'[7]Alte Bundesländer'!#REF!</definedName>
    <definedName name="VorzeitigeRenten_West_1987">'[7]Alte Bundesländer'!#REF!</definedName>
    <definedName name="VorzeitigeRenten_West_1988">'[7]Alte Bundesländer'!#REF!</definedName>
    <definedName name="VorzeitigeRenten_West_1989">'[7]Alte Bundesländer'!#REF!</definedName>
    <definedName name="VorzeitigeRenten_West_1990">'[7]Alte Bundesländer'!#REF!</definedName>
    <definedName name="VorzeitigeRenten_West_1991">'[7]Alte Bundesländer'!#REF!</definedName>
    <definedName name="VorzeitigeRenten_West_1992">'[7]Alte Bundesländer'!#REF!</definedName>
    <definedName name="VorzeitigeRenten_West_1993">'[7]Alte Bundesländer'!#REF!</definedName>
    <definedName name="VorzeitigeRenten_West_1994">'[7]Alte Bundesländer'!#REF!</definedName>
    <definedName name="VorzeitigeRenten_West_1995">'[7]Alte Bundesländer'!#REF!</definedName>
    <definedName name="VorzeitigeRenten_West_1996">'[7]Alte Bundesländer'!#REF!</definedName>
    <definedName name="VorzeitigeRenten_West_1997">'[7]Alte Bundesländer'!#REF!</definedName>
    <definedName name="VorzeitigeRenten_West_1998">'[7]Alte Bundesländer'!#REF!</definedName>
    <definedName name="VorzeitigeRenten_West_1999">'[7]Alte Bundesländer'!#REF!</definedName>
    <definedName name="VorzeitigeRenten_West_2000">'[7]Alte Bundesländer'!#REF!</definedName>
    <definedName name="VorzeitigeRenten_West_2001">'[7]Alte Bundesländer'!#REF!</definedName>
    <definedName name="VorzeitigeRenten_West_2002">'[7]Alte Bundesländer'!#REF!</definedName>
    <definedName name="VorzeitigeRenten_West_2003">'[7]Alte Bundesländer'!#REF!</definedName>
    <definedName name="VorzeitigeRenten_West_2004">'[7]Alte Bundesländer'!#REF!</definedName>
    <definedName name="VorzeitigeRenten_West_2005">'[7]Alte Bundesländer'!#REF!</definedName>
    <definedName name="VorzeitigeRenten_West_2006">'[7]Alte Bundesländer'!#REF!</definedName>
    <definedName name="VorzeitigeRenten_West_2007">'[7]Alte Bundesländer'!#REF!</definedName>
    <definedName name="VorzeitigeRenten_West_2008">'[7]Alte Bundesländer'!#REF!</definedName>
    <definedName name="VorzeitigeRenten_West_2009">'[7]Alte Bundesländer'!#REF!</definedName>
    <definedName name="VorzeitigeRenten_West_Aktuell">'[7]Alte Bundesländer'!#REF!</definedName>
    <definedName name="vvcwxcv" localSheetId="0" hidden="1">[16]A11!#REF!</definedName>
    <definedName name="vvcwxcv" hidden="1">[16]A11!#REF!</definedName>
    <definedName name="Wind" localSheetId="0">#REF!</definedName>
    <definedName name="Wind">#REF!</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youth">'[6]Figure 4.'!$B$61:$E$99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5" i="9" l="1"/>
  <c r="V26" i="9"/>
  <c r="G26" i="9"/>
  <c r="G25" i="9"/>
  <c r="Q28" i="10"/>
  <c r="N28" i="10"/>
  <c r="M28" i="10"/>
  <c r="C28" i="10"/>
  <c r="W44" i="14" l="1"/>
  <c r="V44" i="14"/>
  <c r="U44" i="14"/>
  <c r="T44" i="14"/>
  <c r="S44" i="14"/>
  <c r="R44" i="14"/>
  <c r="Q44" i="14"/>
  <c r="P44" i="14"/>
  <c r="O44" i="14"/>
  <c r="N44" i="14"/>
  <c r="M44" i="14"/>
  <c r="L44" i="14"/>
  <c r="K44" i="14"/>
  <c r="J44" i="14"/>
  <c r="I44" i="14"/>
  <c r="H44" i="14"/>
  <c r="G44" i="14"/>
  <c r="F44" i="14"/>
  <c r="E44" i="14"/>
  <c r="D44" i="14"/>
  <c r="C44" i="14"/>
  <c r="V42" i="14"/>
  <c r="U42" i="14" s="1"/>
  <c r="T42" i="14" s="1"/>
  <c r="S42" i="14" s="1"/>
  <c r="R42" i="14" s="1"/>
  <c r="Q42" i="14" s="1"/>
  <c r="P42" i="14" s="1"/>
  <c r="O42" i="14" s="1"/>
  <c r="N42" i="14" s="1"/>
  <c r="M42" i="14" s="1"/>
  <c r="L42" i="14" s="1"/>
  <c r="K42" i="14" s="1"/>
  <c r="J42" i="14" s="1"/>
  <c r="I42" i="14" s="1"/>
  <c r="H42" i="14" s="1"/>
  <c r="G42" i="14" s="1"/>
  <c r="F42" i="14" s="1"/>
  <c r="E42" i="14" s="1"/>
  <c r="D42" i="14" s="1"/>
  <c r="C42" i="14" s="1"/>
  <c r="C23" i="13"/>
  <c r="C22" i="13"/>
  <c r="C20" i="13"/>
  <c r="C19" i="13"/>
  <c r="C17" i="13"/>
  <c r="C16" i="13"/>
  <c r="A22" i="13"/>
  <c r="A23" i="13"/>
  <c r="A19" i="13"/>
  <c r="A20" i="13"/>
  <c r="A17" i="13"/>
  <c r="A16" i="13"/>
  <c r="C6" i="10" l="1"/>
  <c r="G4" i="9" s="1"/>
  <c r="M6" i="10"/>
  <c r="N6" i="10"/>
  <c r="Q6" i="10"/>
  <c r="V4" i="9" s="1"/>
  <c r="C7" i="10"/>
  <c r="G5" i="9" s="1"/>
  <c r="M7" i="10"/>
  <c r="N7" i="10"/>
  <c r="Q7" i="10"/>
  <c r="V5" i="9" s="1"/>
  <c r="C8" i="10"/>
  <c r="G6" i="9" s="1"/>
  <c r="M8" i="10"/>
  <c r="N8" i="10"/>
  <c r="Q8" i="10"/>
  <c r="V6" i="9" s="1"/>
  <c r="C9" i="10"/>
  <c r="G7" i="9" s="1"/>
  <c r="M9" i="10"/>
  <c r="N9" i="10"/>
  <c r="Q9" i="10"/>
  <c r="V7" i="9" s="1"/>
  <c r="C10" i="10"/>
  <c r="G8" i="9" s="1"/>
  <c r="M10" i="10"/>
  <c r="N10" i="10"/>
  <c r="Q10" i="10"/>
  <c r="V8" i="9" s="1"/>
  <c r="C11" i="10"/>
  <c r="G9" i="9" s="1"/>
  <c r="M11" i="10"/>
  <c r="N11" i="10"/>
  <c r="Q11" i="10"/>
  <c r="V9" i="9" s="1"/>
  <c r="C12" i="10"/>
  <c r="M12" i="10"/>
  <c r="N12" i="10"/>
  <c r="Q12" i="10"/>
  <c r="V10" i="9" s="1"/>
  <c r="C13" i="10"/>
  <c r="G11" i="9" s="1"/>
  <c r="M13" i="10"/>
  <c r="N13" i="10"/>
  <c r="Q13" i="10"/>
  <c r="V11" i="9" s="1"/>
  <c r="C14" i="10"/>
  <c r="G12" i="9" s="1"/>
  <c r="M14" i="10"/>
  <c r="N14" i="10"/>
  <c r="Q14" i="10"/>
  <c r="V12" i="9" s="1"/>
  <c r="C15" i="10"/>
  <c r="G13" i="9" s="1"/>
  <c r="M15" i="10"/>
  <c r="N15" i="10"/>
  <c r="Q15" i="10"/>
  <c r="V13" i="9" s="1"/>
  <c r="C16" i="10"/>
  <c r="M16" i="10"/>
  <c r="N16" i="10"/>
  <c r="Q16" i="10"/>
  <c r="V14" i="9" s="1"/>
  <c r="C17" i="10"/>
  <c r="G15" i="9" s="1"/>
  <c r="M17" i="10"/>
  <c r="N17" i="10"/>
  <c r="Q17" i="10"/>
  <c r="V15" i="9" s="1"/>
  <c r="C18" i="10"/>
  <c r="G16" i="9" s="1"/>
  <c r="M18" i="10"/>
  <c r="N18" i="10"/>
  <c r="Q18" i="10"/>
  <c r="V16" i="9" s="1"/>
  <c r="C19" i="10"/>
  <c r="G17" i="9" s="1"/>
  <c r="M19" i="10"/>
  <c r="N19" i="10"/>
  <c r="Q19" i="10"/>
  <c r="V17" i="9" s="1"/>
  <c r="C20" i="10"/>
  <c r="G18" i="9" s="1"/>
  <c r="M20" i="10"/>
  <c r="N20" i="10"/>
  <c r="Q20" i="10"/>
  <c r="V18" i="9" s="1"/>
  <c r="C21" i="10"/>
  <c r="G19" i="9" s="1"/>
  <c r="M21" i="10"/>
  <c r="N21" i="10"/>
  <c r="Q21" i="10"/>
  <c r="V19" i="9" s="1"/>
  <c r="C22" i="10"/>
  <c r="G20" i="9" s="1"/>
  <c r="M22" i="10"/>
  <c r="N22" i="10"/>
  <c r="Q22" i="10"/>
  <c r="V20" i="9" s="1"/>
  <c r="C23" i="10"/>
  <c r="G21" i="9" s="1"/>
  <c r="M23" i="10"/>
  <c r="N23" i="10"/>
  <c r="Q23" i="10"/>
  <c r="V21" i="9" s="1"/>
  <c r="C24" i="10"/>
  <c r="G22" i="9" s="1"/>
  <c r="M24" i="10"/>
  <c r="N24" i="10"/>
  <c r="Q24" i="10"/>
  <c r="V22" i="9" s="1"/>
  <c r="C25" i="10"/>
  <c r="G23" i="9" s="1"/>
  <c r="M25" i="10"/>
  <c r="N25" i="10"/>
  <c r="Q25" i="10"/>
  <c r="V23" i="9" s="1"/>
  <c r="C26" i="10"/>
  <c r="G24" i="9" s="1"/>
  <c r="M26" i="10"/>
  <c r="N26" i="10"/>
  <c r="Q26" i="10"/>
  <c r="V24" i="9" s="1"/>
  <c r="C27" i="10"/>
  <c r="M27" i="10"/>
  <c r="N27" i="10"/>
  <c r="Q27" i="10"/>
  <c r="C29" i="10"/>
  <c r="G27" i="9" s="1"/>
  <c r="M29" i="10"/>
  <c r="N29" i="10"/>
  <c r="Q29" i="10"/>
  <c r="V27" i="9" s="1"/>
  <c r="C30" i="10"/>
  <c r="G28" i="9" s="1"/>
  <c r="M30" i="10"/>
  <c r="N30" i="10"/>
  <c r="Q30" i="10"/>
  <c r="V28" i="9" s="1"/>
  <c r="C31" i="10"/>
  <c r="G29" i="9" s="1"/>
  <c r="M31" i="10"/>
  <c r="N31" i="10"/>
  <c r="Q31" i="10"/>
  <c r="V29" i="9" s="1"/>
  <c r="C32" i="10"/>
  <c r="G30" i="9" s="1"/>
  <c r="M32" i="10"/>
  <c r="N32" i="10"/>
  <c r="Q32" i="10"/>
  <c r="V30" i="9" s="1"/>
  <c r="C33" i="10"/>
  <c r="G31" i="9" s="1"/>
  <c r="M33" i="10"/>
  <c r="N33" i="10"/>
  <c r="Q33" i="10"/>
  <c r="V31" i="9" s="1"/>
  <c r="C34" i="10"/>
  <c r="G32" i="9" s="1"/>
  <c r="M34" i="10"/>
  <c r="N34" i="10"/>
  <c r="Q34" i="10"/>
  <c r="V32" i="9" s="1"/>
  <c r="C35" i="10"/>
  <c r="G33" i="9" s="1"/>
  <c r="M35" i="10"/>
  <c r="N35" i="10"/>
  <c r="Q35" i="10"/>
  <c r="V33" i="9" s="1"/>
  <c r="C36" i="10"/>
  <c r="M36" i="10"/>
  <c r="N36" i="10"/>
  <c r="Q36" i="10"/>
  <c r="V34" i="9" s="1"/>
  <c r="C37" i="10"/>
  <c r="G35" i="9" s="1"/>
  <c r="M37" i="10"/>
  <c r="N37" i="10"/>
  <c r="Q37" i="10"/>
  <c r="V35" i="9" s="1"/>
  <c r="C38" i="10"/>
  <c r="G36" i="9" s="1"/>
  <c r="M38" i="10"/>
  <c r="N38" i="10"/>
  <c r="Q38" i="10"/>
  <c r="V36" i="9" s="1"/>
  <c r="C39" i="10"/>
  <c r="G37" i="9" s="1"/>
  <c r="M39" i="10"/>
  <c r="N39" i="10"/>
  <c r="Q39" i="10"/>
  <c r="V37" i="9" s="1"/>
  <c r="C40" i="10"/>
  <c r="G38" i="9" s="1"/>
  <c r="M40" i="10"/>
  <c r="N40" i="10"/>
  <c r="Q40" i="10"/>
  <c r="V38" i="9" s="1"/>
  <c r="C41" i="10"/>
  <c r="G39" i="9" s="1"/>
  <c r="M41" i="10"/>
  <c r="N41" i="10"/>
  <c r="Q41" i="10"/>
  <c r="V39" i="9" s="1"/>
  <c r="C42" i="10"/>
  <c r="G40" i="9" s="1"/>
  <c r="M42" i="10"/>
  <c r="N42" i="10"/>
  <c r="Q42" i="10"/>
  <c r="V40" i="9" s="1"/>
  <c r="C43" i="10"/>
  <c r="G41" i="9" s="1"/>
  <c r="M43" i="10"/>
  <c r="N43" i="10"/>
  <c r="Q43" i="10"/>
  <c r="V41" i="9" s="1"/>
  <c r="C44" i="10"/>
  <c r="M44" i="10"/>
  <c r="N44" i="10"/>
  <c r="Q44" i="10"/>
  <c r="V42" i="9" s="1"/>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8" i="10"/>
  <c r="E109" i="10"/>
  <c r="E110" i="10"/>
  <c r="E111" i="10"/>
  <c r="E112" i="10"/>
  <c r="E113" i="10"/>
  <c r="E114" i="10"/>
  <c r="E115" i="10"/>
  <c r="E116" i="10"/>
  <c r="E117" i="10"/>
  <c r="E118" i="10"/>
  <c r="E119" i="10"/>
  <c r="E120" i="10"/>
  <c r="E121" i="10"/>
  <c r="E122" i="10"/>
  <c r="E123" i="10"/>
  <c r="E124" i="10"/>
  <c r="E125" i="10"/>
  <c r="E126" i="10"/>
  <c r="E127" i="10"/>
  <c r="E128" i="10"/>
  <c r="E129" i="10"/>
  <c r="E130" i="10"/>
  <c r="E131" i="10"/>
  <c r="E132" i="10"/>
  <c r="E133" i="10"/>
  <c r="E134" i="10"/>
  <c r="E135" i="10"/>
  <c r="E136" i="10"/>
  <c r="E137" i="10"/>
  <c r="E138" i="10"/>
  <c r="E139" i="10"/>
  <c r="E140" i="10"/>
  <c r="E141" i="10"/>
  <c r="E142" i="10"/>
  <c r="E143" i="10"/>
  <c r="E144" i="10"/>
  <c r="G10" i="9"/>
  <c r="G14" i="9"/>
  <c r="G34" i="9"/>
  <c r="G42" i="9"/>
  <c r="AH40" i="8" l="1"/>
  <c r="AI39" i="8"/>
  <c r="AI36" i="8"/>
  <c r="AH35" i="8"/>
  <c r="AH34" i="8"/>
  <c r="AI33" i="8"/>
  <c r="AI32" i="8"/>
  <c r="AI31" i="8"/>
  <c r="AI30" i="8"/>
  <c r="AI29" i="8"/>
  <c r="AI28" i="8"/>
  <c r="AI27" i="8"/>
  <c r="AH26" i="8"/>
  <c r="AI25" i="8"/>
  <c r="AH23" i="8"/>
  <c r="AI22" i="8"/>
  <c r="AI21" i="8"/>
  <c r="AI19" i="8"/>
  <c r="AI18" i="8"/>
  <c r="AI17" i="8"/>
  <c r="AI16" i="8"/>
  <c r="AH14" i="8"/>
  <c r="AI13" i="8"/>
  <c r="AI12" i="8"/>
  <c r="AI11" i="8"/>
  <c r="AI10" i="8"/>
  <c r="AI9" i="8"/>
  <c r="AI8" i="8"/>
  <c r="AI7" i="8"/>
  <c r="AI6" i="8"/>
  <c r="AI5" i="8"/>
  <c r="AI4" i="8"/>
  <c r="AI3" i="8"/>
  <c r="D46" i="7" l="1"/>
  <c r="E46" i="7"/>
  <c r="F46" i="7"/>
  <c r="G46" i="7"/>
  <c r="H46" i="7"/>
  <c r="I46" i="7"/>
  <c r="J46" i="7"/>
  <c r="K46" i="7"/>
  <c r="L46" i="7"/>
  <c r="M46" i="7"/>
  <c r="N46" i="7"/>
  <c r="O46" i="7"/>
  <c r="P46" i="7"/>
  <c r="Q46" i="7"/>
  <c r="R46" i="7"/>
  <c r="S46" i="7"/>
  <c r="T46" i="7"/>
  <c r="U46" i="7"/>
  <c r="V46" i="7"/>
  <c r="W46" i="7"/>
  <c r="X46" i="7"/>
  <c r="Y46" i="7"/>
  <c r="Z46" i="7"/>
  <c r="D46" i="6"/>
  <c r="E46" i="6"/>
  <c r="F46" i="6"/>
  <c r="G46" i="6"/>
  <c r="H46" i="6"/>
  <c r="I46" i="6"/>
  <c r="J46" i="6"/>
  <c r="K46" i="6"/>
  <c r="L46" i="6"/>
  <c r="M46" i="6"/>
  <c r="N46" i="6"/>
  <c r="O46" i="6"/>
  <c r="P46" i="6"/>
  <c r="Q46" i="6"/>
  <c r="R46" i="6"/>
  <c r="S46" i="6"/>
  <c r="T46" i="6"/>
  <c r="U46" i="6"/>
  <c r="V46" i="6"/>
  <c r="W46" i="6"/>
  <c r="X46" i="6"/>
  <c r="Y46" i="6"/>
  <c r="Z46" i="6" s="1"/>
  <c r="D47" i="6"/>
  <c r="E47" i="6"/>
  <c r="F47" i="6"/>
  <c r="G47" i="6"/>
  <c r="H47" i="6"/>
  <c r="I47" i="6"/>
  <c r="J47" i="6"/>
  <c r="K47" i="6"/>
  <c r="L47" i="6"/>
  <c r="M47" i="6"/>
  <c r="N47" i="6"/>
  <c r="O47" i="6"/>
  <c r="P47" i="6"/>
  <c r="Q47" i="6"/>
  <c r="R47" i="6"/>
  <c r="S47" i="6"/>
  <c r="T47" i="6"/>
  <c r="U47" i="6"/>
  <c r="V47" i="6"/>
  <c r="W47" i="6"/>
  <c r="X47" i="6"/>
  <c r="Y47" i="6"/>
  <c r="Z47" i="6"/>
</calcChain>
</file>

<file path=xl/sharedStrings.xml><?xml version="1.0" encoding="utf-8"?>
<sst xmlns="http://schemas.openxmlformats.org/spreadsheetml/2006/main" count="770" uniqueCount="212">
  <si>
    <r>
      <rPr>
        <i/>
        <sz val="8"/>
        <rFont val="Arial"/>
        <family val="2"/>
      </rPr>
      <t>Source</t>
    </r>
    <r>
      <rPr>
        <sz val="8"/>
        <rFont val="Arial"/>
        <family val="2"/>
      </rPr>
      <t>: OECD (2023) OECD Social Expenditure database,  (www.oecd.org/social/expenditure.htm).</t>
    </r>
  </si>
  <si>
    <r>
      <rPr>
        <i/>
        <sz val="8"/>
        <rFont val="Arial"/>
        <family val="2"/>
      </rPr>
      <t>Note</t>
    </r>
    <r>
      <rPr>
        <sz val="8"/>
        <rFont val="Arial"/>
        <family val="2"/>
      </rPr>
      <t xml:space="preserve">: </t>
    </r>
  </si>
  <si>
    <t>Public social spending in % of GDP and real public social spending and real GDP (Index 2015=100, right scale),
on average across the OECD 2000-2022</t>
  </si>
  <si>
    <t xml:space="preserve"> For EU countries data for 2020-2022 were estimated on basis of OECD Economic Outlook 112 (November 2022) and DG ECFIN (2022), the European Union's Annual Macro-economic database (AMECO) as at November 2022. For the United Kingdom, data for 2021 were estimated on basis of OECD Economic Outlook 112 (November 2022) and National Accounts Blue Book 2022. For Korea and the United States, data for 2021-22 were estimated based on national budget data. Spending totals for 2020 and 2021 are subject to revision, but these are likely to be small (light shade); the estimates for 2022 are most likely to be affected by data revisions to spending and GDP (dark shade). Public social expenditure is deflated using CPI and GDP using GDP deflator.</t>
  </si>
  <si>
    <t>Korea</t>
  </si>
  <si>
    <t>Italy</t>
  </si>
  <si>
    <t>Israel</t>
  </si>
  <si>
    <r>
      <t>Ireland</t>
    </r>
    <r>
      <rPr>
        <b/>
        <vertAlign val="superscript"/>
        <sz val="10"/>
        <color theme="1"/>
        <rFont val="Arial"/>
        <family val="2"/>
      </rPr>
      <t>1</t>
    </r>
  </si>
  <si>
    <t>Iceland</t>
  </si>
  <si>
    <t>Hungary</t>
  </si>
  <si>
    <t>Greece</t>
  </si>
  <si>
    <t>Germany</t>
  </si>
  <si>
    <t>France</t>
  </si>
  <si>
    <t>Finland</t>
  </si>
  <si>
    <t>Estonia</t>
  </si>
  <si>
    <t>Denmark</t>
  </si>
  <si>
    <t>Czech Republic</t>
  </si>
  <si>
    <t>Chile</t>
  </si>
  <si>
    <t>Belgium</t>
  </si>
  <si>
    <t>Austria</t>
  </si>
  <si>
    <t>Public social spending in % of GDP and real public social spending and real GDP (Index 2015= 100, right scale)
2000-2022</t>
  </si>
  <si>
    <t>United States</t>
  </si>
  <si>
    <t>United Kingdom</t>
  </si>
  <si>
    <t>Switzerland</t>
  </si>
  <si>
    <t>Sweden</t>
  </si>
  <si>
    <t>Spain</t>
  </si>
  <si>
    <t>Slovenia</t>
  </si>
  <si>
    <t>Slovak Republic</t>
  </si>
  <si>
    <t>Portugal</t>
  </si>
  <si>
    <t>Poland</t>
  </si>
  <si>
    <r>
      <t>Norway</t>
    </r>
    <r>
      <rPr>
        <b/>
        <vertAlign val="superscript"/>
        <sz val="10"/>
        <color theme="1"/>
        <rFont val="Arial"/>
        <family val="2"/>
      </rPr>
      <t>2</t>
    </r>
  </si>
  <si>
    <t>New Zealand</t>
  </si>
  <si>
    <t>Netherlands</t>
  </si>
  <si>
    <t>Luxembourg</t>
  </si>
  <si>
    <t>Lithuania</t>
  </si>
  <si>
    <t>Latvia</t>
  </si>
  <si>
    <t>Public social spending in % of GDP and real public social spending and real GDP (Index 2015=100, right scale)
2000-2022</t>
  </si>
  <si>
    <t>CHECK</t>
  </si>
  <si>
    <t>Public social expenditure as % GDP</t>
  </si>
  <si>
    <t>CRI</t>
  </si>
  <si>
    <t>m</t>
  </si>
  <si>
    <t>Costa Rica</t>
  </si>
  <si>
    <t>COL</t>
  </si>
  <si>
    <t>Colombia</t>
  </si>
  <si>
    <t>LTU</t>
  </si>
  <si>
    <t>LVA</t>
  </si>
  <si>
    <t>SVN</t>
  </si>
  <si>
    <t>RUS</t>
  </si>
  <si>
    <t>Russian Federation</t>
  </si>
  <si>
    <t>ISR</t>
  </si>
  <si>
    <t>EST</t>
  </si>
  <si>
    <t>CHL</t>
  </si>
  <si>
    <t>USA</t>
  </si>
  <si>
    <t>GBR</t>
  </si>
  <si>
    <t>TUR</t>
  </si>
  <si>
    <t>Turkey</t>
  </si>
  <si>
    <t>CHE</t>
  </si>
  <si>
    <t>SWE</t>
  </si>
  <si>
    <t>ESP</t>
  </si>
  <si>
    <t>SVK</t>
  </si>
  <si>
    <t>PRT</t>
  </si>
  <si>
    <t>PLO</t>
  </si>
  <si>
    <t>NOR</t>
  </si>
  <si>
    <t>Norway</t>
  </si>
  <si>
    <t>NZL</t>
  </si>
  <si>
    <t>NLD</t>
  </si>
  <si>
    <t>MEX</t>
  </si>
  <si>
    <t>Mexico</t>
  </si>
  <si>
    <t>LUX</t>
  </si>
  <si>
    <t>KOR</t>
  </si>
  <si>
    <t>JPN</t>
  </si>
  <si>
    <t>Japan</t>
  </si>
  <si>
    <t>ITA</t>
  </si>
  <si>
    <t>IRL</t>
  </si>
  <si>
    <t>Ireland</t>
  </si>
  <si>
    <t>ISL</t>
  </si>
  <si>
    <t>HUN</t>
  </si>
  <si>
    <t>GRC</t>
  </si>
  <si>
    <t>DEU</t>
  </si>
  <si>
    <t>FRA</t>
  </si>
  <si>
    <t>FIN</t>
  </si>
  <si>
    <t>DNK</t>
  </si>
  <si>
    <t>CZE</t>
  </si>
  <si>
    <t>CAN</t>
  </si>
  <si>
    <t>Canada</t>
  </si>
  <si>
    <t>BEL</t>
  </si>
  <si>
    <t>AUT</t>
  </si>
  <si>
    <t>AUS</t>
  </si>
  <si>
    <t>Australia</t>
  </si>
  <si>
    <t>Public social spending as a % GDP</t>
  </si>
  <si>
    <t xml:space="preserve">x axis </t>
  </si>
  <si>
    <t>Projections</t>
  </si>
  <si>
    <t>Real GDP (right scale)</t>
  </si>
  <si>
    <t>Real public social expenditure (right scale)</t>
  </si>
  <si>
    <t>Real Trends Index 2015=100</t>
  </si>
  <si>
    <t>OECD26 (2022)</t>
  </si>
  <si>
    <t>OECD31 (2021)</t>
  </si>
  <si>
    <t>OECD-xx</t>
  </si>
  <si>
    <t>OECD-38</t>
  </si>
  <si>
    <t>IRS</t>
  </si>
  <si>
    <t>OECD</t>
  </si>
  <si>
    <t xml:space="preserve">Real public social spending </t>
  </si>
  <si>
    <t>Index constant Price 2015, 2015=100</t>
  </si>
  <si>
    <t>Real GDP</t>
  </si>
  <si>
    <r>
      <rPr>
        <i/>
        <sz val="8"/>
        <rFont val="Arial"/>
        <family val="2"/>
      </rPr>
      <t>Note</t>
    </r>
    <r>
      <rPr>
        <sz val="8"/>
        <rFont val="Arial"/>
        <family val="2"/>
      </rPr>
      <t xml:space="preserve">: 1. The real GDP growth rate for Ireland jumped up in 2015 to just over 25%: This was related to a small number of multinational enterprises relocating their intellectual property assets to Ireland, which resulted in a huge increase in the Irish capital stock and was accompanied by a substantial increase in exports through contract manufacturing production of goods by one firm under the label of another firm. 2. For Norway, the large increase in nominal GDP since 2021 is due to high energy prices (especially gas). 3. There is a break in series since 2019 for the United Kingdom due to change in sources therefore data are not fully comparable with previous years.  </t>
    </r>
  </si>
  <si>
    <r>
      <t>United Kingdom</t>
    </r>
    <r>
      <rPr>
        <b/>
        <vertAlign val="superscript"/>
        <sz val="10"/>
        <color theme="1"/>
        <rFont val="Arial"/>
        <family val="2"/>
      </rPr>
      <t>3</t>
    </r>
  </si>
  <si>
    <t>Public social expenditure as a percent of GDP, 2019-2022</t>
  </si>
  <si>
    <t>2020 (p)</t>
  </si>
  <si>
    <t>2021 (p)</t>
  </si>
  <si>
    <t>2022 (e)</t>
  </si>
  <si>
    <t>2021 (p) latest</t>
  </si>
  <si>
    <t xml:space="preserve">2022 (e) latest </t>
  </si>
  <si>
    <t>For EU countries data for 2020-2022 were estimated on basis of OECD Economic Outlook 112 (November 2022) and DG ECFIN (2022), the European Union's Annual Macro-economic database (AMECO) as in November 2022. For the United Kingdom, data for 2021 were estimated on basis of OECD Economic Outlook 112 (November 2022) and National Accounts Blue Book 2022. For Korea and the United States, data for 2021-22 were estimated based on national budget data. Spending totals for 2020 and 2021 are subject to revision, but these are likely to be small; the estimates for 2022 are most likely to be affected by data revisions to spending and GDP. (p) refers to projections while (e) refers to estimates. 
OECD public social expenditure to GDP ratio for 2022 is estimated based on the trend in OECD 26. 
For Norway, the large increase in nominal GDP since 2021 is due to high energy prices (especially gas).</t>
  </si>
  <si>
    <t>Türkiye</t>
  </si>
  <si>
    <t>Notes: A. Countries are ranked by decreasing order of public social expenditure as a percentage of GDP. Spending on Active Labour Market Programs (ALMPs) cannot be split by cash/services breakdown; they are however included in the total public spending (shown in brackets). Income support to the working-age population refers to spending on the following SOCX cash categories: Incapacity benefits, Family cash benefits, Unemployment and other social policy areas categories.</t>
  </si>
  <si>
    <t>Services</t>
  </si>
  <si>
    <t>Cash benefits</t>
  </si>
  <si>
    <t xml:space="preserve">     Public social expenditure by broad social policy area, in percentage of GDP, in 2019</t>
  </si>
  <si>
    <t>Figure 3. Pensions and health expenditure are the main items of public social spending</t>
  </si>
  <si>
    <t>OECD-36</t>
  </si>
  <si>
    <t>Health prop.</t>
  </si>
  <si>
    <t>health proportion</t>
  </si>
  <si>
    <t>proportion</t>
  </si>
  <si>
    <t>Mexique</t>
  </si>
  <si>
    <t>Chili</t>
  </si>
  <si>
    <t>Corée</t>
  </si>
  <si>
    <t>Irlande</t>
  </si>
  <si>
    <t>Colombie</t>
  </si>
  <si>
    <t>Suisse</t>
  </si>
  <si>
    <t>Pays-Bas</t>
  </si>
  <si>
    <t>Lettonie</t>
  </si>
  <si>
    <t>Lithuanie</t>
  </si>
  <si>
    <t>République slovaque</t>
  </si>
  <si>
    <t>Hongrie</t>
  </si>
  <si>
    <t>Estonie</t>
  </si>
  <si>
    <t>États-Unis</t>
  </si>
  <si>
    <t>Islande</t>
  </si>
  <si>
    <t>Royaume-Uni</t>
  </si>
  <si>
    <t>République tchèque</t>
  </si>
  <si>
    <t>OCDE</t>
  </si>
  <si>
    <t>Australie</t>
  </si>
  <si>
    <t>Pologne</t>
  </si>
  <si>
    <t>Slovénie</t>
  </si>
  <si>
    <t>Japon</t>
  </si>
  <si>
    <t>Nouvelle-Zélande</t>
  </si>
  <si>
    <t>Espagne</t>
  </si>
  <si>
    <t>Suède</t>
  </si>
  <si>
    <t>Grèce</t>
  </si>
  <si>
    <t>Norvège</t>
  </si>
  <si>
    <t>Allemagne</t>
  </si>
  <si>
    <t>Autriche</t>
  </si>
  <si>
    <t>Italie</t>
  </si>
  <si>
    <t>Belgique</t>
  </si>
  <si>
    <t>Danemark</t>
  </si>
  <si>
    <t>Finlande</t>
  </si>
  <si>
    <t>Total en services</t>
  </si>
  <si>
    <t>Total en espèces</t>
  </si>
  <si>
    <t>Dépense publique sociale</t>
  </si>
  <si>
    <t>Tous les services sociaux sauf la santé</t>
  </si>
  <si>
    <t>Santé</t>
  </si>
  <si>
    <t>Garantie de ressources au profit de la population en âge de travailler</t>
  </si>
  <si>
    <t>Pensions (vieillesse et survie)</t>
  </si>
  <si>
    <t>Latest year</t>
  </si>
  <si>
    <t>Total SERVICES</t>
  </si>
  <si>
    <t>Total CASH</t>
  </si>
  <si>
    <t>Public social expenditure</t>
  </si>
  <si>
    <t>All social services except health</t>
  </si>
  <si>
    <t>Health</t>
  </si>
  <si>
    <t>Income support to the working age population</t>
  </si>
  <si>
    <t>Pensions (old age and survivors)</t>
  </si>
  <si>
    <t>SORT down</t>
  </si>
  <si>
    <t>Dépenses sociales publiques par grand domaine d'action publique, en pourcentage du PIB, en 2019</t>
  </si>
  <si>
    <t xml:space="preserve"> Public social expenditure by broad social policy area, in percentage of GDP, in 2019</t>
  </si>
  <si>
    <r>
      <rPr>
        <i/>
        <sz val="8"/>
        <rFont val="Arial"/>
        <family val="2"/>
      </rPr>
      <t>Source</t>
    </r>
    <r>
      <rPr>
        <sz val="8"/>
        <rFont val="Arial"/>
        <family val="2"/>
      </rPr>
      <t>: OECD (2023), Social Expenditure (SOCX)  via www.oecd.org/social/expenditure.htm. For detail on the underlying methodology regarding the detailed social expenditure programme data, see the manual to the OECD Social Expenditure database (SOCX).</t>
    </r>
  </si>
  <si>
    <r>
      <rPr>
        <i/>
        <sz val="9"/>
        <rFont val="Times New Roman"/>
        <family val="1"/>
      </rPr>
      <t>Source</t>
    </r>
    <r>
      <rPr>
        <sz val="9"/>
        <rFont val="Times New Roman"/>
        <family val="1"/>
      </rPr>
      <t>: OECD (2023),</t>
    </r>
    <r>
      <rPr>
        <i/>
        <sz val="9"/>
        <rFont val="Times New Roman"/>
        <family val="1"/>
      </rPr>
      <t xml:space="preserve"> Social Expenditure database, </t>
    </r>
    <r>
      <rPr>
        <sz val="9"/>
        <rFont val="Times New Roman"/>
        <family val="1"/>
      </rPr>
      <t xml:space="preserve"> (www.oecd.org/social/expenditure.htm).</t>
    </r>
  </si>
  <si>
    <r>
      <t>Source: OCDE(2023),</t>
    </r>
    <r>
      <rPr>
        <i/>
        <sz val="9"/>
        <rFont val="Times New Roman"/>
        <family val="1"/>
      </rPr>
      <t xml:space="preserve"> Base de données des dépenses sociales, </t>
    </r>
    <r>
      <rPr>
        <sz val="9"/>
        <rFont val="Times New Roman"/>
        <family val="1"/>
      </rPr>
      <t xml:space="preserve"> (www.oecd.org/fr/social/depenses.htm).</t>
    </r>
  </si>
  <si>
    <t>Dépenses sociales publiques en % du PIB et dépenses sociales publiques réelles et PIB réel (indice 2015=100, échelle de droite), en moyenne dans l'OCDE 2000-2022</t>
  </si>
  <si>
    <t>Tendances réelles Indice 2015=100</t>
  </si>
  <si>
    <t>Dépenses sociales publiques réelles (échelle de droite)</t>
  </si>
  <si>
    <t>PIB réel (échelle de droite)</t>
  </si>
  <si>
    <t>Dépenses sociales publiques en % du PIB</t>
  </si>
  <si>
    <r>
      <rPr>
        <i/>
        <sz val="8"/>
        <rFont val="Arial"/>
        <family val="2"/>
      </rPr>
      <t>Source</t>
    </r>
    <r>
      <rPr>
        <sz val="8"/>
        <rFont val="Arial"/>
        <family val="2"/>
      </rPr>
      <t>: OCDE (2023) Base de données de l'OCDE sur les dépenses sociales, (www.oecd.org/fr/social/depenses.htm).</t>
    </r>
  </si>
  <si>
    <t>Lituanie</t>
  </si>
  <si>
    <t>Israël</t>
  </si>
  <si>
    <t>Dépenses sociales publiques en pourcentage du PIB, 2019-2022</t>
  </si>
  <si>
    <t>Pour les pays de l'UE, les données pour 2020-2022 ont été estimées sur la base des Perspectives économiques de l'OCDE 112 (novembre 2022) et de la DG ECFIN (2022), la base de données macro-économiques annuelle de l'Union européenne (AMECO) en novembre 2022. Pour le Royaume-Uni, les données pour 2021 ont été estimées sur la base des Perspectives économiques de l'OCDE 112 (novembre 2022) et du Livre bleu des comptes nationaux 2022. Pour la Corée et les États-Unis, les données pour 2021-22 ont été estimées sur la base des données budgétaires nationales. Les dépenses totales pour 2020 et 2021 sont susceptibles d'être révisées, mais ces révisions devraient être faibles ; les estimations pour 2022 sont les plus susceptibles d'être affectées par des révisions des données relatives aux dépenses et au PIB. (p) fait référence aux projections tandis que (e) fait référence aux estimations. 
Le ratio dépenses sociales publiques/PIB de l'OCDE pour 2022 est estimé sur la base de la tendance de l'OCDE 26. 
Pour la Norvège, la forte augmentation du PIB nominal depuis 2021 est due aux prix élevés de l'énergie (notamment du gaz).</t>
  </si>
  <si>
    <t>2021 (p) dernière année</t>
  </si>
  <si>
    <t>2022 (e) dernière année</t>
  </si>
  <si>
    <t xml:space="preserve">     Dépenses sociales publiques par grand domaine d'action publique, en pourcentage du PIB, en 2019</t>
  </si>
  <si>
    <t>Graphique 3. Les retraites et la santé constituent les principaux postes de dépenses sociales publiques</t>
  </si>
  <si>
    <t>Prestations en espèces</t>
  </si>
  <si>
    <t>Prestations en services</t>
  </si>
  <si>
    <t xml:space="preserve">Notes: Les pays sont triés par ordre décroissant de dépenses sociales publiques en pourcentage du PIB. Les dépenses de Politique active du marché du travail (ALMPs) ne peuvent pas être distinguées entre espèces et services; elles sont par contre incluent dans le total des dépenses publiques (présenté entre parenthèses) La garantie de ressources allouée à la population d’âge actif renvoie aux prestations en espèces liées à l’incapacité, aux allocations familiales, aux indemnités de chômage et à d’autres domaines de la politique sociale. </t>
  </si>
  <si>
    <r>
      <rPr>
        <i/>
        <sz val="8"/>
        <rFont val="Arial"/>
        <family val="2"/>
      </rPr>
      <t>Source</t>
    </r>
    <r>
      <rPr>
        <sz val="8"/>
        <rFont val="Arial"/>
        <family val="2"/>
      </rPr>
      <t>: OCDE (2023), Base de données de l'OCDE sur les dépenses sociales, (www.oecd.org/fr/social/depenses.htm). Pour plus de détails sur la méthodologie concernant les données détaillées de dépenses sociales par programme, voir le manuel de la base de données de l'OCDE sur les dépenses sociales (SOCX).</t>
    </r>
  </si>
  <si>
    <t>Figure 1.  Public social spending-to-GDP ratios changed rapidly with the COVID-19 pandemic</t>
  </si>
  <si>
    <t>Graphique 1.  Les ratios de dépenses sociales publiques par rapport au PIB ont rapidement évolué avec la pandémie de COVID-19</t>
  </si>
  <si>
    <t>Figures and data</t>
  </si>
  <si>
    <t>Graphiques et données</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</si>
  <si>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</si>
  <si>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Les données statistiques concernant Israël sont fournies par et sous la responsabilité des autorités israéliennes compétentes. L’utilisation de ces données par l’OCDE est sans préjudice du statut des hauteurs du Golan, de Jérusalem Est et des colonies de peuplement israéliennes en Cisjordanie aux termes du droit international.</t>
  </si>
  <si>
    <t>Social Expenditure Update (January 2023)</t>
  </si>
  <si>
    <t>Le point sur les dépenses sociales (Janvier 2023)</t>
  </si>
  <si>
    <r>
      <rPr>
        <i/>
        <u/>
        <sz val="10"/>
        <color theme="10"/>
        <rFont val="Arial"/>
        <family val="2"/>
      </rPr>
      <t>Source</t>
    </r>
    <r>
      <rPr>
        <u/>
        <sz val="10"/>
        <color theme="10"/>
        <rFont val="Arial"/>
        <family val="2"/>
      </rPr>
      <t>: OECD (2023), OECD Social Expenditure database,  (www.oecd.org/social/expenditure.htm).</t>
    </r>
  </si>
  <si>
    <r>
      <rPr>
        <i/>
        <u/>
        <sz val="10"/>
        <color theme="10"/>
        <rFont val="Arial"/>
        <family val="2"/>
      </rPr>
      <t>Source</t>
    </r>
    <r>
      <rPr>
        <u/>
        <sz val="10"/>
        <color theme="10"/>
        <rFont val="Arial"/>
        <family val="2"/>
      </rPr>
      <t>: OCDE (2023), Base de données sur les dépenses sociales (SOCX), (www.oecd.org/fr/social/depenses.htm)</t>
    </r>
  </si>
  <si>
    <t>Graphique 2. Les dépenses sociales publiques représentent 21 % du PIB en 2022 en moyenne dans l'OCDE, mais les niveaux varient considérablement d'un pays à l'autre</t>
  </si>
  <si>
    <t xml:space="preserve"> For EU countries data for 2020-2022 were estimated on basis of OECD Economic Outlook 112 (November 2022) and DG ECFIN (2022), the European Union's Annual Macro-economic database (AMECO) as in November 2022. For the United Kingdom, data for 2021 were estimated on basis of OECD Economic Outlook 112 (November 2022) and National Accounts Blue Book 2022. For Korea and the United States, data for 2021-22 were estimated based on national budget data. Spending totals for 2020 and 2021 are subject to revision, but these are likely to be small (light shade); the estimates for 2022 are most likely to be affected by data revisions to spending and GDP (dark shade). 
OECD public social expenditure to GDP ratio for 2020 is estimated based on trend in OECD 35; for 2021 and 2022 it is estimated based on trend in OECD 26. Data for real trends in public social expenditure and GDP refer to OECD 31 countries with available data, ie. OECD countries except Australia, Canada, Colombia, Costa Rica, Japan, Mexico, and Türkiye. Real trend in public social expenditure for 2022 is estimated based on trend in OECD 26. Public social expenditure is deflated using CPI and GDP using GDP deflator.</t>
  </si>
  <si>
    <t xml:space="preserve"> Pour les pays de l'UE, les données pour 2020-2022 ont été estimées sur la base des Perspectives économiques de l'OCDE 112 (novembre 2022) et de la DG ECFIN (2022), la base de données macro-économiques annuelle de l'Union européenne (AMECO) en novembre 2022. Pour le Royaume-Uni, les données pour 2021 ont été estimées sur la base des Perspectives économiques de l'OCDE 112 (novembre 2022) et du Livre bleu des comptes nationaux 2022. Pour la Corée et les États-Unis, les données pour 2021-22 ont été estimées sur la base des données budgétaires nationales. Les totaux des dépenses pour 2020 et 2021 sont susceptibles d'être révisés, mais ces révisions seront probablement faibles (ombre claire) ; les estimations pour 2022 sont les plus susceptibles d'être affectées par des révisions des données relatives aux dépenses et au PIB (ombre foncée). 
Le ratio dépenses sociales publiques/PIB de l'OCDE pour 2020 est estimé sur la base de la tendance de l'OCDE 35 ; pour 2021 et 2022, il est estimé sur la base de la tendance de l'OCDE 26. Les données relatives aux tendances réelles des dépenses sociales publiques et du PIB concernent les 31 pays de l'OCDE pour lesquels des données sont disponibles, c'est-à-dire les pays de l'OCDE à l'exception de l'Australie, du Canada, de la Colombie, du Costa Rica, du Japon, du Mexique et de la Turquie. L'évolution réelle des dépenses sociales publiques pour 2022 est estimée sur la base de l'évolution de l'OCDE 26. Les dépenses sociales publiques sont déflatées en utilisant l'IPC et le PIB en utilisant le déflateur du PIB.</t>
  </si>
  <si>
    <t xml:space="preserve">Figure 2. Public social spending is worth 21% of GDP in 2022 on average across the OECD but levels differ greatly across countries </t>
  </si>
  <si>
    <t>POL</t>
  </si>
  <si>
    <t>OECD38</t>
  </si>
  <si>
    <t>OECD16</t>
  </si>
  <si>
    <t>Source: OECD (2023) OECD Social Expenditure database,  (www.oecd.org/social/expenditure.htm).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</si>
</sst>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 [$€-1];[Red]\-#,##0\ [$€-1]"/>
  </numFmts>
  <fonts count="36" x14ac:knownFonts="1">
    <font>
      <sz val="10"/>
      <color theme="1"/>
      <name val="Arial"/>
      <family val="2"/>
    </font>
    <font>
      <sz val="10"/>
      <color rgb="FFFF0000"/>
      <name val="Arial"/>
      <family val="2"/>
    </font>
    <font>
      <b/>
      <sz val="10"/>
      <color theme="1"/>
      <name val="Arial"/>
      <family val="2"/>
    </font>
    <font>
      <sz val="8"/>
      <name val="Arial"/>
      <family val="2"/>
    </font>
    <font>
      <i/>
      <sz val="8"/>
      <name val="Arial"/>
      <family val="2"/>
    </font>
    <font>
      <b/>
      <sz val="10"/>
      <name val="Arial"/>
      <family val="2"/>
    </font>
    <font>
      <b/>
      <vertAlign val="superscript"/>
      <sz val="10"/>
      <color theme="1"/>
      <name val="Arial"/>
      <family val="2"/>
    </font>
    <font>
      <sz val="10"/>
      <name val="Arial"/>
      <family val="2"/>
    </font>
    <font>
      <i/>
      <sz val="10"/>
      <color rgb="FFFF0000"/>
      <name val="Arial"/>
      <family val="2"/>
    </font>
    <font>
      <i/>
      <sz val="10"/>
      <color theme="1"/>
      <name val="Arial"/>
      <family val="2"/>
    </font>
    <font>
      <sz val="11"/>
      <color theme="1"/>
      <name val="Calibri"/>
      <family val="2"/>
    </font>
    <font>
      <u/>
      <sz val="11"/>
      <color theme="1"/>
      <name val="Calibri"/>
      <family val="2"/>
    </font>
    <font>
      <sz val="11"/>
      <name val="Times New Roman"/>
      <family val="1"/>
    </font>
    <font>
      <i/>
      <sz val="10"/>
      <name val="Arial"/>
      <family val="2"/>
    </font>
    <font>
      <sz val="10"/>
      <name val="Times New Roman"/>
      <family val="1"/>
    </font>
    <font>
      <b/>
      <sz val="10"/>
      <color theme="4" tint="-0.499984740745262"/>
      <name val="Arial"/>
      <family val="2"/>
    </font>
    <font>
      <sz val="10"/>
      <color theme="4" tint="-0.499984740745262"/>
      <name val="Arial"/>
      <family val="2"/>
    </font>
    <font>
      <sz val="8"/>
      <name val="MS Sans Serif"/>
    </font>
    <font>
      <b/>
      <sz val="8"/>
      <name val="Arial"/>
      <family val="2"/>
    </font>
    <font>
      <sz val="8"/>
      <name val="MS Sans Serif"/>
      <family val="2"/>
    </font>
    <font>
      <sz val="9"/>
      <name val="Times New Roman"/>
      <family val="1"/>
    </font>
    <font>
      <sz val="9"/>
      <color theme="1"/>
      <name val="New tim"/>
    </font>
    <font>
      <b/>
      <sz val="9"/>
      <name val="Times New Roman"/>
      <family val="1"/>
    </font>
    <font>
      <i/>
      <sz val="9"/>
      <name val="Times New Roman"/>
      <family val="1"/>
    </font>
    <font>
      <b/>
      <sz val="12"/>
      <color theme="4" tint="-0.499984740745262"/>
      <name val="Arial"/>
      <family val="2"/>
    </font>
    <font>
      <u/>
      <sz val="10"/>
      <color theme="10"/>
      <name val="Arial"/>
      <family val="2"/>
    </font>
    <font>
      <sz val="10"/>
      <color indexed="8"/>
      <name val="Arial"/>
      <family val="2"/>
    </font>
    <font>
      <b/>
      <sz val="14"/>
      <color theme="1"/>
      <name val="Arial Narrow"/>
      <family val="2"/>
    </font>
    <font>
      <b/>
      <sz val="18"/>
      <color theme="3"/>
      <name val="Arial Narrow"/>
      <family val="2"/>
    </font>
    <font>
      <sz val="12"/>
      <name val="Times New Roman"/>
      <family val="1"/>
    </font>
    <font>
      <sz val="8"/>
      <color theme="1"/>
      <name val="Arial"/>
      <family val="2"/>
    </font>
    <font>
      <i/>
      <u/>
      <sz val="10"/>
      <color theme="10"/>
      <name val="Arial"/>
      <family val="2"/>
    </font>
    <font>
      <sz val="8"/>
      <color indexed="8"/>
      <name val="Arial"/>
      <family val="2"/>
    </font>
    <font>
      <sz val="10"/>
      <color theme="1"/>
      <name val="Arial"/>
      <family val="2"/>
    </font>
    <font>
      <sz val="9"/>
      <color theme="1"/>
      <name val="Arial"/>
      <family val="2"/>
    </font>
    <font>
      <sz val="10"/>
      <color rgb="FF000000"/>
      <name val="Arial Narrow"/>
      <family val="2"/>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indexed="65"/>
        <bgColor indexed="64"/>
      </patternFill>
    </fill>
    <fill>
      <patternFill patternType="solid">
        <fgColor theme="4" tint="0.79998168889431442"/>
        <bgColor indexed="64"/>
      </patternFill>
    </fill>
    <fill>
      <patternFill patternType="solid">
        <fgColor rgb="FFFF6600"/>
        <bgColor indexed="64"/>
      </patternFill>
    </fill>
  </fills>
  <borders count="6">
    <border>
      <left/>
      <right/>
      <top/>
      <bottom/>
      <diagonal/>
    </border>
    <border>
      <left style="thin">
        <color auto="1"/>
      </left>
      <right/>
      <top/>
      <bottom/>
      <diagonal/>
    </border>
    <border>
      <left/>
      <right/>
      <top style="thin">
        <color indexed="64"/>
      </top>
      <bottom/>
      <diagonal/>
    </border>
    <border>
      <left/>
      <right/>
      <top style="thin">
        <color indexed="64"/>
      </top>
      <bottom style="thin">
        <color indexed="64"/>
      </bottom>
      <diagonal/>
    </border>
    <border>
      <left style="medium">
        <color theme="0"/>
      </left>
      <right style="medium">
        <color theme="0"/>
      </right>
      <top style="medium">
        <color theme="0"/>
      </top>
      <bottom style="medium">
        <color theme="0"/>
      </bottom>
      <diagonal/>
    </border>
    <border>
      <left/>
      <right/>
      <top/>
      <bottom style="thin">
        <color indexed="64"/>
      </bottom>
      <diagonal/>
    </border>
  </borders>
  <cellStyleXfs count="11">
    <xf numFmtId="0" fontId="0" fillId="0" borderId="0"/>
    <xf numFmtId="0" fontId="12" fillId="0" borderId="0"/>
    <xf numFmtId="0" fontId="14" fillId="0" borderId="0"/>
    <xf numFmtId="0" fontId="17" fillId="0" borderId="0"/>
    <xf numFmtId="0" fontId="7" fillId="0" borderId="0" applyFill="0"/>
    <xf numFmtId="0" fontId="14" fillId="0" borderId="0"/>
    <xf numFmtId="0" fontId="25" fillId="0" borderId="0" applyNumberFormat="0" applyFill="0" applyBorder="0" applyAlignment="0" applyProtection="0"/>
    <xf numFmtId="0" fontId="26" fillId="0" borderId="0"/>
    <xf numFmtId="0" fontId="26" fillId="0" borderId="0"/>
    <xf numFmtId="0" fontId="29" fillId="0" borderId="0"/>
    <xf numFmtId="0" fontId="33" fillId="0" borderId="0"/>
  </cellStyleXfs>
  <cellXfs count="157">
    <xf numFmtId="0" fontId="0" fillId="0" borderId="0" xfId="0"/>
    <xf numFmtId="0" fontId="0" fillId="2" borderId="0" xfId="0" applyFill="1"/>
    <xf numFmtId="0" fontId="3" fillId="2" borderId="0" xfId="0" applyFont="1" applyFill="1" applyAlignment="1">
      <alignment wrapText="1"/>
    </xf>
    <xf numFmtId="2" fontId="3" fillId="2" borderId="0" xfId="0" applyNumberFormat="1" applyFont="1" applyFill="1"/>
    <xf numFmtId="0" fontId="0" fillId="0" borderId="0" xfId="0" applyAlignment="1">
      <alignment horizontal="right"/>
    </xf>
    <xf numFmtId="164" fontId="0" fillId="0" borderId="0" xfId="0" applyNumberFormat="1"/>
    <xf numFmtId="1" fontId="0" fillId="0" borderId="0" xfId="0" applyNumberFormat="1"/>
    <xf numFmtId="164" fontId="0" fillId="3" borderId="0" xfId="0" applyNumberFormat="1" applyFill="1" applyAlignment="1">
      <alignment horizontal="right"/>
    </xf>
    <xf numFmtId="0" fontId="0" fillId="3" borderId="0" xfId="0" applyFill="1"/>
    <xf numFmtId="164" fontId="0" fillId="0" borderId="0" xfId="0" applyNumberFormat="1" applyAlignment="1">
      <alignment horizontal="right"/>
    </xf>
    <xf numFmtId="0" fontId="7" fillId="0" borderId="0" xfId="0" applyFont="1"/>
    <xf numFmtId="164" fontId="1" fillId="0" borderId="0" xfId="0" applyNumberFormat="1" applyFont="1"/>
    <xf numFmtId="164" fontId="8" fillId="0" borderId="0" xfId="0" applyNumberFormat="1" applyFont="1"/>
    <xf numFmtId="164" fontId="7" fillId="0" borderId="0" xfId="0" applyNumberFormat="1" applyFont="1"/>
    <xf numFmtId="164" fontId="9" fillId="0" borderId="0" xfId="0" applyNumberFormat="1" applyFont="1"/>
    <xf numFmtId="3" fontId="0" fillId="0" borderId="0" xfId="0" applyNumberFormat="1"/>
    <xf numFmtId="0" fontId="2" fillId="0" borderId="0" xfId="0" applyFont="1"/>
    <xf numFmtId="0" fontId="10" fillId="0" borderId="0" xfId="0" applyFont="1"/>
    <xf numFmtId="0" fontId="11" fillId="0" borderId="0" xfId="0" applyFont="1"/>
    <xf numFmtId="165" fontId="0" fillId="0" borderId="0" xfId="0" applyNumberFormat="1"/>
    <xf numFmtId="2" fontId="0" fillId="0" borderId="0" xfId="0" applyNumberFormat="1"/>
    <xf numFmtId="2" fontId="7" fillId="0" borderId="0" xfId="0" applyNumberFormat="1" applyFont="1"/>
    <xf numFmtId="0" fontId="7" fillId="0" borderId="0" xfId="1" applyFont="1"/>
    <xf numFmtId="164" fontId="9" fillId="4" borderId="0" xfId="0" applyNumberFormat="1" applyFont="1" applyFill="1"/>
    <xf numFmtId="164" fontId="7" fillId="0" borderId="0" xfId="0" applyNumberFormat="1" applyFont="1" applyAlignment="1">
      <alignment horizontal="right"/>
    </xf>
    <xf numFmtId="164" fontId="13" fillId="4" borderId="0" xfId="0" applyNumberFormat="1" applyFont="1" applyFill="1" applyAlignment="1">
      <alignment horizontal="right"/>
    </xf>
    <xf numFmtId="0" fontId="8" fillId="0" borderId="0" xfId="0" applyFont="1" applyAlignment="1">
      <alignment horizontal="right"/>
    </xf>
    <xf numFmtId="0" fontId="7" fillId="0" borderId="0" xfId="0" applyFont="1" applyAlignment="1">
      <alignment horizontal="right"/>
    </xf>
    <xf numFmtId="0" fontId="7" fillId="0" borderId="0" xfId="2" applyFont="1"/>
    <xf numFmtId="164" fontId="7" fillId="0" borderId="1" xfId="0" applyNumberFormat="1" applyFont="1" applyBorder="1" applyAlignment="1">
      <alignment horizontal="right"/>
    </xf>
    <xf numFmtId="164" fontId="7" fillId="0" borderId="2" xfId="0" applyNumberFormat="1" applyFont="1" applyBorder="1"/>
    <xf numFmtId="1" fontId="5" fillId="0" borderId="0" xfId="1" applyNumberFormat="1" applyFont="1" applyAlignment="1">
      <alignment horizontal="right"/>
    </xf>
    <xf numFmtId="1" fontId="5" fillId="0" borderId="3" xfId="1" applyNumberFormat="1" applyFont="1" applyBorder="1" applyAlignment="1">
      <alignment horizontal="right"/>
    </xf>
    <xf numFmtId="0" fontId="5" fillId="0" borderId="3" xfId="1" applyFont="1" applyBorder="1"/>
    <xf numFmtId="1" fontId="7" fillId="0" borderId="3" xfId="1" applyNumberFormat="1" applyFont="1" applyBorder="1" applyAlignment="1">
      <alignment horizontal="right"/>
    </xf>
    <xf numFmtId="0" fontId="0" fillId="0" borderId="3" xfId="0" applyBorder="1"/>
    <xf numFmtId="1" fontId="1" fillId="0" borderId="0" xfId="0" applyNumberFormat="1" applyFont="1"/>
    <xf numFmtId="1" fontId="7" fillId="0" borderId="0" xfId="0" applyNumberFormat="1" applyFont="1"/>
    <xf numFmtId="3" fontId="7" fillId="0" borderId="0" xfId="0" applyNumberFormat="1" applyFont="1"/>
    <xf numFmtId="0" fontId="8" fillId="0" borderId="0" xfId="0" applyFont="1"/>
    <xf numFmtId="3" fontId="8" fillId="0" borderId="0" xfId="0" applyNumberFormat="1" applyFont="1"/>
    <xf numFmtId="3" fontId="2" fillId="0" borderId="0" xfId="0" applyNumberFormat="1" applyFont="1"/>
    <xf numFmtId="3" fontId="0" fillId="0" borderId="0" xfId="0" applyNumberFormat="1" applyAlignment="1">
      <alignment horizontal="right"/>
    </xf>
    <xf numFmtId="0" fontId="5" fillId="0" borderId="3" xfId="1" applyFont="1" applyBorder="1" applyAlignment="1">
      <alignment wrapText="1"/>
    </xf>
    <xf numFmtId="0" fontId="2" fillId="0" borderId="0" xfId="0" applyFont="1" applyAlignment="1">
      <alignment horizontal="right"/>
    </xf>
    <xf numFmtId="0" fontId="0" fillId="5" borderId="0" xfId="0" applyFill="1"/>
    <xf numFmtId="0" fontId="2" fillId="5" borderId="0" xfId="0" applyFont="1" applyFill="1"/>
    <xf numFmtId="0" fontId="2" fillId="0" borderId="0" xfId="0" applyFont="1" applyFill="1"/>
    <xf numFmtId="0" fontId="3" fillId="2" borderId="0" xfId="0" applyFont="1" applyFill="1" applyAlignment="1">
      <alignment wrapText="1"/>
    </xf>
    <xf numFmtId="0" fontId="7" fillId="0" borderId="0" xfId="1" applyFont="1" applyFill="1"/>
    <xf numFmtId="0" fontId="0" fillId="0" borderId="0" xfId="0" applyFill="1"/>
    <xf numFmtId="164" fontId="0" fillId="0" borderId="0" xfId="0" applyNumberFormat="1" applyFill="1" applyAlignment="1">
      <alignment horizontal="right"/>
    </xf>
    <xf numFmtId="164" fontId="1" fillId="0" borderId="0" xfId="0" applyNumberFormat="1" applyFont="1" applyFill="1"/>
    <xf numFmtId="164" fontId="0" fillId="0" borderId="0" xfId="0" applyNumberFormat="1" applyFill="1"/>
    <xf numFmtId="164" fontId="7" fillId="0" borderId="0" xfId="0" applyNumberFormat="1" applyFont="1" applyFill="1"/>
    <xf numFmtId="0" fontId="7" fillId="0" borderId="0" xfId="0" applyFont="1" applyFill="1"/>
    <xf numFmtId="164" fontId="13" fillId="0" borderId="0" xfId="0" applyNumberFormat="1" applyFont="1" applyFill="1"/>
    <xf numFmtId="0" fontId="3" fillId="2" borderId="0" xfId="0" applyFont="1" applyFill="1" applyAlignment="1">
      <alignment wrapText="1"/>
    </xf>
    <xf numFmtId="0" fontId="0" fillId="0" borderId="0" xfId="0" applyAlignment="1">
      <alignment horizontal="left"/>
    </xf>
    <xf numFmtId="0" fontId="14" fillId="0" borderId="0" xfId="3" applyFont="1"/>
    <xf numFmtId="0" fontId="7" fillId="0" borderId="0" xfId="3" applyFont="1"/>
    <xf numFmtId="0" fontId="7" fillId="0" borderId="0" xfId="3" applyFont="1" applyAlignment="1">
      <alignment horizontal="center"/>
    </xf>
    <xf numFmtId="0" fontId="1" fillId="0" borderId="0" xfId="3" applyFont="1"/>
    <xf numFmtId="0" fontId="3" fillId="0" borderId="4" xfId="4" applyFont="1" applyFill="1" applyBorder="1" applyAlignment="1">
      <alignment horizontal="center"/>
    </xf>
    <xf numFmtId="0" fontId="3" fillId="6" borderId="4" xfId="4" applyFont="1" applyFill="1" applyBorder="1" applyAlignment="1">
      <alignment horizontal="center"/>
    </xf>
    <xf numFmtId="0" fontId="18" fillId="6" borderId="4" xfId="4" applyFont="1" applyFill="1" applyBorder="1" applyAlignment="1">
      <alignment horizontal="center"/>
    </xf>
    <xf numFmtId="0" fontId="5" fillId="0" borderId="0" xfId="3" applyFont="1" applyAlignment="1">
      <alignment horizontal="center"/>
    </xf>
    <xf numFmtId="0" fontId="20" fillId="0" borderId="0" xfId="3" applyFont="1"/>
    <xf numFmtId="0" fontId="20" fillId="0" borderId="0" xfId="3" applyFont="1" applyAlignment="1">
      <alignment horizontal="right"/>
    </xf>
    <xf numFmtId="0" fontId="20" fillId="0" borderId="0" xfId="5" applyFont="1"/>
    <xf numFmtId="0" fontId="21" fillId="2" borderId="0" xfId="3" applyFont="1" applyFill="1"/>
    <xf numFmtId="0" fontId="20" fillId="2" borderId="0" xfId="5" applyFont="1" applyFill="1"/>
    <xf numFmtId="0" fontId="22" fillId="2" borderId="0" xfId="5" applyFont="1" applyFill="1"/>
    <xf numFmtId="2" fontId="20" fillId="0" borderId="0" xfId="3" applyNumberFormat="1" applyFont="1"/>
    <xf numFmtId="164" fontId="20" fillId="0" borderId="0" xfId="3" applyNumberFormat="1" applyFont="1"/>
    <xf numFmtId="0" fontId="20" fillId="0" borderId="0" xfId="5" applyFont="1" applyAlignment="1">
      <alignment horizontal="right"/>
    </xf>
    <xf numFmtId="164" fontId="20" fillId="0" borderId="0" xfId="3" applyNumberFormat="1" applyFont="1" applyAlignment="1">
      <alignment horizontal="center"/>
    </xf>
    <xf numFmtId="0" fontId="20" fillId="0" borderId="5" xfId="3" applyFont="1" applyBorder="1"/>
    <xf numFmtId="0" fontId="20" fillId="0" borderId="5" xfId="5" applyFont="1" applyBorder="1" applyAlignment="1">
      <alignment horizontal="right"/>
    </xf>
    <xf numFmtId="164" fontId="20" fillId="0" borderId="5" xfId="3" applyNumberFormat="1" applyFont="1" applyBorder="1" applyAlignment="1">
      <alignment horizontal="center"/>
    </xf>
    <xf numFmtId="0" fontId="20" fillId="0" borderId="5" xfId="5" applyFont="1" applyBorder="1"/>
    <xf numFmtId="0" fontId="21" fillId="0" borderId="0" xfId="3" applyFont="1"/>
    <xf numFmtId="0" fontId="22" fillId="0" borderId="0" xfId="3" applyFont="1"/>
    <xf numFmtId="0" fontId="22" fillId="0" borderId="0" xfId="5" applyFont="1" applyAlignment="1">
      <alignment horizontal="right"/>
    </xf>
    <xf numFmtId="164" fontId="22" fillId="0" borderId="0" xfId="3" applyNumberFormat="1" applyFont="1" applyAlignment="1">
      <alignment horizontal="center"/>
    </xf>
    <xf numFmtId="0" fontId="22" fillId="0" borderId="0" xfId="5" applyFont="1"/>
    <xf numFmtId="0" fontId="20" fillId="0" borderId="0" xfId="3" applyFont="1" applyAlignment="1">
      <alignment vertical="center"/>
    </xf>
    <xf numFmtId="164" fontId="20" fillId="0" borderId="0" xfId="3" applyNumberFormat="1" applyFont="1" applyAlignment="1">
      <alignment horizontal="center" vertical="center" wrapText="1"/>
    </xf>
    <xf numFmtId="164" fontId="20" fillId="0" borderId="0" xfId="3" applyNumberFormat="1" applyFont="1" applyAlignment="1">
      <alignment horizontal="right" vertical="center" wrapText="1"/>
    </xf>
    <xf numFmtId="164" fontId="20" fillId="0" borderId="0" xfId="3" applyNumberFormat="1" applyFont="1" applyAlignment="1">
      <alignment vertical="center" wrapText="1"/>
    </xf>
    <xf numFmtId="164" fontId="20" fillId="0" borderId="5" xfId="3" applyNumberFormat="1" applyFont="1" applyBorder="1" applyAlignment="1">
      <alignment horizontal="center" vertical="center" wrapText="1"/>
    </xf>
    <xf numFmtId="0" fontId="20" fillId="0" borderId="5" xfId="3" applyFont="1" applyBorder="1" applyAlignment="1">
      <alignment horizontal="right"/>
    </xf>
    <xf numFmtId="0" fontId="20" fillId="0" borderId="5" xfId="3" applyFont="1" applyBorder="1" applyAlignment="1">
      <alignment horizontal="center"/>
    </xf>
    <xf numFmtId="164" fontId="22" fillId="0" borderId="5" xfId="3" applyNumberFormat="1" applyFont="1" applyBorder="1" applyAlignment="1">
      <alignment horizontal="center" wrapText="1"/>
    </xf>
    <xf numFmtId="0" fontId="22" fillId="0" borderId="0" xfId="3" applyFont="1" applyAlignment="1">
      <alignment horizontal="right"/>
    </xf>
    <xf numFmtId="0" fontId="20" fillId="0" borderId="0" xfId="3" applyFont="1" applyAlignment="1">
      <alignment horizontal="center"/>
    </xf>
    <xf numFmtId="0" fontId="24" fillId="0" borderId="0" xfId="3" applyFont="1" applyAlignment="1">
      <alignment horizontal="center"/>
    </xf>
    <xf numFmtId="165" fontId="0" fillId="2" borderId="0" xfId="0" applyNumberFormat="1" applyFill="1"/>
    <xf numFmtId="0" fontId="26" fillId="0" borderId="0" xfId="7"/>
    <xf numFmtId="0" fontId="27" fillId="7" borderId="0" xfId="8" applyFont="1" applyFill="1" applyAlignment="1">
      <alignment horizontal="center" vertical="center" wrapText="1"/>
    </xf>
    <xf numFmtId="0" fontId="28" fillId="2" borderId="0" xfId="8" applyFont="1" applyFill="1" applyAlignment="1">
      <alignment horizontal="center" vertical="center" wrapText="1"/>
    </xf>
    <xf numFmtId="0" fontId="3" fillId="2" borderId="0" xfId="6" applyFont="1" applyFill="1" applyAlignment="1" applyProtection="1"/>
    <xf numFmtId="0" fontId="25" fillId="0" borderId="0" xfId="6" quotePrefix="1"/>
    <xf numFmtId="0" fontId="25" fillId="0" borderId="0" xfId="6" quotePrefix="1" applyAlignment="1">
      <alignment horizontal="right"/>
    </xf>
    <xf numFmtId="0" fontId="3" fillId="2" borderId="0" xfId="6" applyFont="1" applyFill="1" applyAlignment="1" applyProtection="1">
      <alignment horizontal="right"/>
    </xf>
    <xf numFmtId="0" fontId="3" fillId="0" borderId="0" xfId="9" applyFont="1"/>
    <xf numFmtId="0" fontId="30" fillId="2" borderId="0" xfId="7" applyFont="1" applyFill="1" applyAlignment="1">
      <alignment horizontal="right"/>
    </xf>
    <xf numFmtId="0" fontId="25" fillId="0" borderId="0" xfId="6" quotePrefix="1" applyAlignment="1">
      <alignment wrapText="1"/>
    </xf>
    <xf numFmtId="0" fontId="26" fillId="0" borderId="0" xfId="7" applyAlignment="1">
      <alignment wrapText="1"/>
    </xf>
    <xf numFmtId="0" fontId="25" fillId="0" borderId="0" xfId="6" quotePrefix="1" applyAlignment="1">
      <alignment horizontal="right" wrapText="1"/>
    </xf>
    <xf numFmtId="0" fontId="30" fillId="2" borderId="0" xfId="7" applyFont="1" applyFill="1" applyAlignment="1">
      <alignment wrapText="1"/>
    </xf>
    <xf numFmtId="0" fontId="30" fillId="2" borderId="0" xfId="7" applyFont="1" applyFill="1" applyAlignment="1">
      <alignment horizontal="right" wrapText="1"/>
    </xf>
    <xf numFmtId="0" fontId="25" fillId="0" borderId="0" xfId="6" applyAlignment="1"/>
    <xf numFmtId="0" fontId="29" fillId="0" borderId="0" xfId="9" applyAlignment="1">
      <alignment horizontal="right"/>
    </xf>
    <xf numFmtId="0" fontId="30" fillId="2" borderId="0" xfId="7" applyFont="1" applyFill="1" applyAlignment="1">
      <alignment horizontal="left"/>
    </xf>
    <xf numFmtId="0" fontId="25" fillId="0" borderId="0" xfId="6"/>
    <xf numFmtId="0" fontId="25" fillId="0" borderId="0" xfId="6" applyAlignment="1">
      <alignment horizontal="right"/>
    </xf>
    <xf numFmtId="0" fontId="26" fillId="2" borderId="0" xfId="7" applyFill="1" applyAlignment="1">
      <alignment horizontal="left"/>
    </xf>
    <xf numFmtId="2" fontId="30" fillId="2" borderId="0" xfId="7" applyNumberFormat="1" applyFont="1" applyFill="1" applyAlignment="1">
      <alignment horizontal="right"/>
    </xf>
    <xf numFmtId="0" fontId="26" fillId="2" borderId="0" xfId="7" applyFill="1"/>
    <xf numFmtId="0" fontId="32" fillId="2" borderId="0" xfId="7" applyFont="1" applyFill="1" applyAlignment="1">
      <alignment horizontal="right"/>
    </xf>
    <xf numFmtId="0" fontId="2" fillId="0" borderId="3" xfId="0" applyFont="1" applyBorder="1"/>
    <xf numFmtId="164" fontId="7" fillId="0" borderId="0" xfId="1" applyNumberFormat="1" applyFont="1"/>
    <xf numFmtId="164" fontId="7" fillId="4" borderId="0" xfId="0" applyNumberFormat="1" applyFont="1" applyFill="1" applyAlignment="1">
      <alignment horizontal="right"/>
    </xf>
    <xf numFmtId="0" fontId="34" fillId="0" borderId="0" xfId="0" applyFont="1"/>
    <xf numFmtId="164" fontId="13" fillId="0" borderId="0" xfId="0" applyNumberFormat="1" applyFont="1" applyAlignment="1">
      <alignment horizontal="right"/>
    </xf>
    <xf numFmtId="0" fontId="13" fillId="0" borderId="0" xfId="1" applyFont="1"/>
    <xf numFmtId="0" fontId="13" fillId="0" borderId="0" xfId="0" applyFont="1"/>
    <xf numFmtId="164" fontId="13" fillId="0" borderId="0" xfId="0" applyNumberFormat="1" applyFont="1"/>
    <xf numFmtId="0" fontId="35" fillId="0" borderId="0" xfId="10" applyFont="1"/>
    <xf numFmtId="2" fontId="0" fillId="0" borderId="0" xfId="0" applyNumberFormat="1" applyAlignment="1">
      <alignment horizontal="right"/>
    </xf>
    <xf numFmtId="0" fontId="26" fillId="0" borderId="0" xfId="7"/>
    <xf numFmtId="0" fontId="32" fillId="2" borderId="0" xfId="7" applyFont="1" applyFill="1" applyAlignment="1">
      <alignment horizontal="left" wrapText="1"/>
    </xf>
    <xf numFmtId="0" fontId="32" fillId="2" borderId="0" xfId="7" applyFont="1" applyFill="1" applyAlignment="1">
      <alignment horizontal="right" wrapText="1"/>
    </xf>
    <xf numFmtId="0" fontId="29" fillId="0" borderId="0" xfId="9" applyAlignment="1">
      <alignment wrapText="1"/>
    </xf>
    <xf numFmtId="0" fontId="15" fillId="2" borderId="0" xfId="0" applyFont="1" applyFill="1" applyAlignment="1">
      <alignment horizontal="center" vertical="center" wrapText="1"/>
    </xf>
    <xf numFmtId="0" fontId="0" fillId="2" borderId="0" xfId="0" applyFill="1" applyAlignment="1">
      <alignment horizontal="center" wrapText="1"/>
    </xf>
    <xf numFmtId="0" fontId="0" fillId="0" borderId="0" xfId="0" applyAlignment="1">
      <alignment horizontal="center" wrapText="1"/>
    </xf>
    <xf numFmtId="0" fontId="3" fillId="2" borderId="0" xfId="0" applyFont="1" applyFill="1" applyAlignment="1">
      <alignment wrapText="1"/>
    </xf>
    <xf numFmtId="0" fontId="0" fillId="2" borderId="0" xfId="0" applyFill="1" applyAlignment="1">
      <alignment wrapText="1"/>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16" fillId="0" borderId="0" xfId="0" applyFont="1" applyAlignment="1">
      <alignment horizontal="center" vertical="center" wrapText="1"/>
    </xf>
    <xf numFmtId="0" fontId="7" fillId="2" borderId="0" xfId="0" applyFont="1" applyFill="1" applyAlignment="1">
      <alignment horizontal="center" wrapText="1"/>
    </xf>
    <xf numFmtId="0" fontId="0" fillId="0" borderId="0" xfId="0" applyAlignment="1">
      <alignment wrapText="1"/>
    </xf>
    <xf numFmtId="0" fontId="3" fillId="0" borderId="0" xfId="3" applyFont="1" applyAlignment="1">
      <alignment vertical="top" wrapText="1"/>
    </xf>
    <xf numFmtId="0" fontId="7" fillId="0" borderId="0" xfId="3" applyFont="1" applyAlignment="1">
      <alignment horizontal="center" vertical="center" wrapText="1"/>
    </xf>
    <xf numFmtId="0" fontId="19" fillId="0" borderId="0" xfId="3" applyFont="1" applyAlignment="1">
      <alignment horizontal="center" vertical="center" wrapText="1"/>
    </xf>
    <xf numFmtId="0" fontId="5" fillId="0" borderId="0" xfId="3" applyFont="1" applyAlignment="1">
      <alignment horizontal="center"/>
    </xf>
    <xf numFmtId="0" fontId="3" fillId="0" borderId="0" xfId="3" applyFont="1" applyAlignment="1">
      <alignment horizontal="left" vertical="top" wrapText="1"/>
    </xf>
    <xf numFmtId="0" fontId="4" fillId="0" borderId="0" xfId="3" applyFont="1" applyAlignment="1">
      <alignment horizontal="left" vertical="top" wrapText="1"/>
    </xf>
    <xf numFmtId="0" fontId="17" fillId="0" borderId="0" xfId="3" applyAlignment="1">
      <alignment horizontal="left" vertical="top" wrapText="1"/>
    </xf>
    <xf numFmtId="0" fontId="2" fillId="2" borderId="0" xfId="0" applyFont="1" applyFill="1" applyAlignment="1">
      <alignment horizontal="center" wrapText="1"/>
    </xf>
    <xf numFmtId="0" fontId="2" fillId="0" borderId="0" xfId="0" applyFont="1" applyAlignment="1">
      <alignment horizontal="center" wrapText="1"/>
    </xf>
    <xf numFmtId="164" fontId="13" fillId="4" borderId="0" xfId="0" applyNumberFormat="1" applyFont="1" applyFill="1"/>
    <xf numFmtId="0" fontId="13" fillId="0" borderId="0" xfId="0" applyFont="1" applyAlignment="1">
      <alignment horizontal="right"/>
    </xf>
    <xf numFmtId="166" fontId="7" fillId="0" borderId="0" xfId="0" applyNumberFormat="1" applyFont="1" applyAlignment="1">
      <alignment horizontal="right"/>
    </xf>
  </cellXfs>
  <cellStyles count="11">
    <cellStyle name="Hyperlink" xfId="6" builtinId="8"/>
    <cellStyle name="Normal" xfId="0" builtinId="0"/>
    <cellStyle name="Normal 2" xfId="2" xr:uid="{6919ED3E-CA0F-4F48-BCE2-C79BB36509C9}"/>
    <cellStyle name="Normal 2 2 2 2" xfId="8" xr:uid="{5B5B7A69-340D-427D-9AD9-CBF48C3B0F26}"/>
    <cellStyle name="Normal 20" xfId="7" xr:uid="{B6377E7E-115A-4D72-85D9-001ED8DF8559}"/>
    <cellStyle name="Normal 3" xfId="3" xr:uid="{B10C1F0E-B2A0-4B94-BD83-0D4A16632C67}"/>
    <cellStyle name="Normal 3 2" xfId="5" xr:uid="{8AE29FEA-E61F-4C30-967C-CC05F74017FF}"/>
    <cellStyle name="Normal 4" xfId="4" xr:uid="{83780213-08D6-4BBE-B31A-6409F65F3B98}"/>
    <cellStyle name="Normal 4 3" xfId="10" xr:uid="{0359819F-AC59-49B9-A072-17CD8B6DAFDF}"/>
    <cellStyle name="Normal 5" xfId="9" xr:uid="{CA80AF45-B331-4EA8-9209-C31A8754502B}"/>
    <cellStyle name="Normal_PubSocial_Cur1" xfId="1" xr:uid="{59E686BB-8330-4AAE-A094-A08EBD9B02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calcChain" Target="calcChain.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0871059696967716"/>
          <c:w val="0.91430185957633481"/>
          <c:h val="0.8014844089081985"/>
        </c:manualLayout>
      </c:layout>
      <c:barChart>
        <c:barDir val="col"/>
        <c:grouping val="stacked"/>
        <c:varyColors val="0"/>
        <c:ser>
          <c:idx val="2"/>
          <c:order val="0"/>
          <c:tx>
            <c:strRef>
              <c:f>'data-Fig1'!$A$6</c:f>
              <c:strCache>
                <c:ptCount val="1"/>
                <c:pt idx="0">
                  <c:v>Public social expenditure as % GDP</c:v>
                </c:pt>
              </c:strCache>
            </c:strRef>
          </c:tx>
          <c:spPr>
            <a:solidFill>
              <a:srgbClr val="4472C6"/>
            </a:solidFill>
          </c:spPr>
          <c:invertIfNegative val="0"/>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'data-Fig1'!$B$6:$X$6</c:f>
              <c:numCache>
                <c:formatCode>0.0</c:formatCode>
                <c:ptCount val="23"/>
                <c:pt idx="0">
                  <c:v>17.333305687302214</c:v>
                </c:pt>
                <c:pt idx="1">
                  <c:v>17.54004301770853</c:v>
                </c:pt>
                <c:pt idx="2">
                  <c:v>17.984622996792623</c:v>
                </c:pt>
                <c:pt idx="3">
                  <c:v>18.309996050565925</c:v>
                </c:pt>
                <c:pt idx="4">
                  <c:v>18.109329957796646</c:v>
                </c:pt>
                <c:pt idx="5">
                  <c:v>18.114375608436482</c:v>
                </c:pt>
                <c:pt idx="6">
                  <c:v>17.756584466209432</c:v>
                </c:pt>
                <c:pt idx="7">
                  <c:v>17.661951535492705</c:v>
                </c:pt>
                <c:pt idx="8">
                  <c:v>18.408865588487803</c:v>
                </c:pt>
                <c:pt idx="9">
                  <c:v>20.592662943957016</c:v>
                </c:pt>
                <c:pt idx="10">
                  <c:v>20.405087437380072</c:v>
                </c:pt>
                <c:pt idx="11">
                  <c:v>20.051915419827008</c:v>
                </c:pt>
                <c:pt idx="12">
                  <c:v>20.145739130745074</c:v>
                </c:pt>
                <c:pt idx="13">
                  <c:v>20.212323218264757</c:v>
                </c:pt>
                <c:pt idx="14">
                  <c:v>20.165220190092249</c:v>
                </c:pt>
                <c:pt idx="15">
                  <c:v>20.073176663911266</c:v>
                </c:pt>
                <c:pt idx="16">
                  <c:v>20.053441113902135</c:v>
                </c:pt>
                <c:pt idx="17">
                  <c:v>19.770764578211743</c:v>
                </c:pt>
                <c:pt idx="18">
                  <c:v>19.681604947137028</c:v>
                </c:pt>
                <c:pt idx="19">
                  <c:v>20.101167150527353</c:v>
                </c:pt>
                <c:pt idx="20">
                  <c:v>22.960820572933489</c:v>
                </c:pt>
                <c:pt idx="21">
                  <c:v>21.978403763557449</c:v>
                </c:pt>
                <c:pt idx="22">
                  <c:v>21.093849593005064</c:v>
                </c:pt>
              </c:numCache>
            </c:numRef>
          </c:val>
          <c:extLst>
            <c:ext xmlns:c16="http://schemas.microsoft.com/office/drawing/2014/chart" uri="{C3380CC4-5D6E-409C-BE32-E72D297353CC}">
              <c16:uniqueId val="{00000000-D6CE-479C-9CBF-2AED378F6B34}"/>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D6CE-479C-9CBF-2AED378F6B34}"/>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D6CE-479C-9CBF-2AED378F6B34}"/>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D6CE-479C-9CBF-2AED378F6B34}"/>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D6CE-479C-9CBF-2AED378F6B34}"/>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D6CE-479C-9CBF-2AED378F6B34}"/>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D6CE-479C-9CBF-2AED378F6B34}"/>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'data-Fig1'!$B$4:$X$4</c:f>
              <c:numCache>
                <c:formatCode>0</c:formatCode>
                <c:ptCount val="23"/>
                <c:pt idx="0">
                  <c:v>63.376964341075279</c:v>
                </c:pt>
                <c:pt idx="1">
                  <c:v>65.789612241233186</c:v>
                </c:pt>
                <c:pt idx="2">
                  <c:v>69.231821291185611</c:v>
                </c:pt>
                <c:pt idx="3">
                  <c:v>72.253007702143734</c:v>
                </c:pt>
                <c:pt idx="4">
                  <c:v>74.60397642589858</c:v>
                </c:pt>
                <c:pt idx="5">
                  <c:v>77.722951100178406</c:v>
                </c:pt>
                <c:pt idx="6" formatCode="#,##0">
                  <c:v>80.186116043671305</c:v>
                </c:pt>
                <c:pt idx="7" formatCode="#,##0">
                  <c:v>83.970655926407701</c:v>
                </c:pt>
                <c:pt idx="8" formatCode="#,##0">
                  <c:v>87.527761091605981</c:v>
                </c:pt>
                <c:pt idx="9" formatCode="#,##0">
                  <c:v>93.702189600524974</c:v>
                </c:pt>
                <c:pt idx="10" formatCode="#,##0">
                  <c:v>94.104694093365822</c:v>
                </c:pt>
                <c:pt idx="11" formatCode="#,##0">
                  <c:v>92.746213979518942</c:v>
                </c:pt>
                <c:pt idx="12" formatCode="#,##0">
                  <c:v>92.767102464025001</c:v>
                </c:pt>
                <c:pt idx="13" formatCode="#,##0">
                  <c:v>94.119078936485167</c:v>
                </c:pt>
                <c:pt idx="14" formatCode="#,##0">
                  <c:v>96.541925463152154</c:v>
                </c:pt>
                <c:pt idx="15" formatCode="#,##0">
                  <c:v>100</c:v>
                </c:pt>
                <c:pt idx="16" formatCode="#,##0">
                  <c:v>102.91955823784112</c:v>
                </c:pt>
                <c:pt idx="17" formatCode="#,##0">
                  <c:v>105.04641002669896</c:v>
                </c:pt>
                <c:pt idx="18" formatCode="#,##0">
                  <c:v>108.42586143898561</c:v>
                </c:pt>
                <c:pt idx="19" formatCode="#,##0">
                  <c:v>113.69065338728157</c:v>
                </c:pt>
                <c:pt idx="20" formatCode="#,##0">
                  <c:v>126.50124635235979</c:v>
                </c:pt>
                <c:pt idx="21" formatCode="#,##0">
                  <c:v>131.10758539886135</c:v>
                </c:pt>
                <c:pt idx="22" formatCode="#,##0">
                  <c:v>127.86827330427357</c:v>
                </c:pt>
              </c:numCache>
            </c:numRef>
          </c:val>
          <c:smooth val="0"/>
          <c:extLst>
            <c:ext xmlns:c16="http://schemas.microsoft.com/office/drawing/2014/chart" uri="{C3380CC4-5D6E-409C-BE32-E72D297353CC}">
              <c16:uniqueId val="{00000009-D6CE-479C-9CBF-2AED378F6B34}"/>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D6CE-479C-9CBF-2AED378F6B34}"/>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'data-Fig1'!$B$5:$X$5</c:f>
              <c:numCache>
                <c:formatCode>0</c:formatCode>
                <c:ptCount val="23"/>
                <c:pt idx="0">
                  <c:v>73.274456198458154</c:v>
                </c:pt>
                <c:pt idx="1">
                  <c:v>75.325005862740397</c:v>
                </c:pt>
                <c:pt idx="2">
                  <c:v>77.207765274098193</c:v>
                </c:pt>
                <c:pt idx="3">
                  <c:v>79.265713638418788</c:v>
                </c:pt>
                <c:pt idx="4">
                  <c:v>82.518154908609262</c:v>
                </c:pt>
                <c:pt idx="5" formatCode="#,##0">
                  <c:v>85.513048422915048</c:v>
                </c:pt>
                <c:pt idx="6" formatCode="#,##0">
                  <c:v>89.57093346276487</c:v>
                </c:pt>
                <c:pt idx="7" formatCode="#,##0">
                  <c:v>93.775929612127584</c:v>
                </c:pt>
                <c:pt idx="8" formatCode="#,##0">
                  <c:v>94.430463535092045</c:v>
                </c:pt>
                <c:pt idx="9" formatCode="#,##0">
                  <c:v>90.011973116095149</c:v>
                </c:pt>
                <c:pt idx="10" formatCode="#,##0">
                  <c:v>91.734732808351168</c:v>
                </c:pt>
                <c:pt idx="11" formatCode="#,##0">
                  <c:v>93.406661644671601</c:v>
                </c:pt>
                <c:pt idx="12" formatCode="#,##0">
                  <c:v>93.832359908625492</c:v>
                </c:pt>
                <c:pt idx="13" formatCode="#,##0">
                  <c:v>94.817840119404551</c:v>
                </c:pt>
                <c:pt idx="14" formatCode="#,##0">
                  <c:v>96.961598628854773</c:v>
                </c:pt>
                <c:pt idx="15" formatCode="#,##0">
                  <c:v>100</c:v>
                </c:pt>
                <c:pt idx="16" formatCode="#,##0">
                  <c:v>102.49306541501937</c:v>
                </c:pt>
                <c:pt idx="17" formatCode="#,##0">
                  <c:v>105.82990647814719</c:v>
                </c:pt>
                <c:pt idx="18" formatCode="#,##0">
                  <c:v>109.0794172099768</c:v>
                </c:pt>
                <c:pt idx="19" formatCode="#,##0">
                  <c:v>111.73414596517705</c:v>
                </c:pt>
                <c:pt idx="20" formatCode="#,##0">
                  <c:v>107.51121500533212</c:v>
                </c:pt>
                <c:pt idx="21" formatCode="#,##0">
                  <c:v>113.76654278725485</c:v>
                </c:pt>
                <c:pt idx="22" formatCode="#,##0">
                  <c:v>118.00632470289145</c:v>
                </c:pt>
              </c:numCache>
            </c:numRef>
          </c:val>
          <c:smooth val="0"/>
          <c:extLst>
            <c:ext xmlns:c16="http://schemas.microsoft.com/office/drawing/2014/chart" uri="{C3380CC4-5D6E-409C-BE32-E72D297353CC}">
              <c16:uniqueId val="{0000000B-D6CE-479C-9CBF-2AED378F6B34}"/>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General" sourceLinked="1"/>
        <c:majorTickMark val="in"/>
        <c:minorTickMark val="none"/>
        <c:tickLblPos val="low"/>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2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1948888920889E-2"/>
              <c:y val="1.594889761916652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overlay val="0"/>
      <c:txPr>
        <a:bodyPr/>
        <a:lstStyle/>
        <a:p>
          <a:pPr>
            <a:defRPr sz="10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DataAnnexFigure1.A!$D$5:$Z$5</c:f>
              <c:numCache>
                <c:formatCode>0.0</c:formatCode>
                <c:ptCount val="23"/>
                <c:pt idx="0">
                  <c:v>23.655119756989979</c:v>
                </c:pt>
                <c:pt idx="1">
                  <c:v>24.122560528358903</c:v>
                </c:pt>
                <c:pt idx="2">
                  <c:v>24.504089919165668</c:v>
                </c:pt>
                <c:pt idx="3">
                  <c:v>25.061394593517601</c:v>
                </c:pt>
                <c:pt idx="4">
                  <c:v>24.826139833600038</c:v>
                </c:pt>
                <c:pt idx="5">
                  <c:v>24.68525436548699</c:v>
                </c:pt>
                <c:pt idx="6">
                  <c:v>24.594579343626489</c:v>
                </c:pt>
                <c:pt idx="7">
                  <c:v>24.33888870381055</c:v>
                </c:pt>
                <c:pt idx="8">
                  <c:v>25.744779824504821</c:v>
                </c:pt>
                <c:pt idx="9">
                  <c:v>27.979288158265437</c:v>
                </c:pt>
                <c:pt idx="10">
                  <c:v>27.665523221795624</c:v>
                </c:pt>
                <c:pt idx="11">
                  <c:v>28.101017852867869</c:v>
                </c:pt>
                <c:pt idx="12">
                  <c:v>27.962380269735931</c:v>
                </c:pt>
                <c:pt idx="13">
                  <c:v>28.339977760352543</c:v>
                </c:pt>
                <c:pt idx="14">
                  <c:v>28.394498899064402</c:v>
                </c:pt>
                <c:pt idx="15">
                  <c:v>29.055482647142789</c:v>
                </c:pt>
                <c:pt idx="16">
                  <c:v>28.425809061107337</c:v>
                </c:pt>
                <c:pt idx="17">
                  <c:v>28.275121029621115</c:v>
                </c:pt>
                <c:pt idx="18">
                  <c:v>28.355334441126729</c:v>
                </c:pt>
                <c:pt idx="19">
                  <c:v>28.218191492256885</c:v>
                </c:pt>
                <c:pt idx="20">
                  <c:v>32.280193726929639</c:v>
                </c:pt>
                <c:pt idx="21">
                  <c:v>29.705429656858641</c:v>
                </c:pt>
                <c:pt idx="22">
                  <c:v>28.965308949967806</c:v>
                </c:pt>
              </c:numCache>
            </c:numRef>
          </c:val>
          <c:extLst>
            <c:ext xmlns:c16="http://schemas.microsoft.com/office/drawing/2014/chart" uri="{C3380CC4-5D6E-409C-BE32-E72D297353CC}">
              <c16:uniqueId val="{00000000-5960-4FA3-8215-DF2D9E8D5FA2}"/>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5960-4FA3-8215-DF2D9E8D5FA2}"/>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5960-4FA3-8215-DF2D9E8D5FA2}"/>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5960-4FA3-8215-DF2D9E8D5FA2}"/>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5960-4FA3-8215-DF2D9E8D5FA2}"/>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5960-4FA3-8215-DF2D9E8D5FA2}"/>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5960-4FA3-8215-DF2D9E8D5FA2}"/>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DataAnnexFigure1.B!$D$5:$Z$5</c:f>
              <c:numCache>
                <c:formatCode>#,##0</c:formatCode>
                <c:ptCount val="23"/>
                <c:pt idx="0">
                  <c:v>66.827923788703998</c:v>
                </c:pt>
                <c:pt idx="1">
                  <c:v>68.570780321402268</c:v>
                </c:pt>
                <c:pt idx="2">
                  <c:v>70.840622599460403</c:v>
                </c:pt>
                <c:pt idx="3">
                  <c:v>73.391974608849424</c:v>
                </c:pt>
                <c:pt idx="4">
                  <c:v>75.164962729401168</c:v>
                </c:pt>
                <c:pt idx="5">
                  <c:v>75.954032066506358</c:v>
                </c:pt>
                <c:pt idx="6">
                  <c:v>77.967526088614079</c:v>
                </c:pt>
                <c:pt idx="7">
                  <c:v>80.07929717824949</c:v>
                </c:pt>
                <c:pt idx="8">
                  <c:v>82.982175166763938</c:v>
                </c:pt>
                <c:pt idx="9">
                  <c:v>88.880547821399304</c:v>
                </c:pt>
                <c:pt idx="10">
                  <c:v>90.138139969876335</c:v>
                </c:pt>
                <c:pt idx="11">
                  <c:v>91.557357323234996</c:v>
                </c:pt>
                <c:pt idx="12">
                  <c:v>90.995068368759718</c:v>
                </c:pt>
                <c:pt idx="13">
                  <c:v>92.792295492300553</c:v>
                </c:pt>
                <c:pt idx="14">
                  <c:v>95.043231569911867</c:v>
                </c:pt>
                <c:pt idx="15">
                  <c:v>100</c:v>
                </c:pt>
                <c:pt idx="16">
                  <c:v>99.020599719510443</c:v>
                </c:pt>
                <c:pt idx="17">
                  <c:v>99.80109267646543</c:v>
                </c:pt>
                <c:pt idx="18">
                  <c:v>101.38521238172142</c:v>
                </c:pt>
                <c:pt idx="19">
                  <c:v>103.38889499274376</c:v>
                </c:pt>
                <c:pt idx="20">
                  <c:v>112.12218593227243</c:v>
                </c:pt>
                <c:pt idx="21">
                  <c:v>111.84947554881374</c:v>
                </c:pt>
                <c:pt idx="22">
                  <c:v>109.05474535915963</c:v>
                </c:pt>
              </c:numCache>
            </c:numRef>
          </c:val>
          <c:smooth val="0"/>
          <c:extLst>
            <c:ext xmlns:c16="http://schemas.microsoft.com/office/drawing/2014/chart" uri="{C3380CC4-5D6E-409C-BE32-E72D297353CC}">
              <c16:uniqueId val="{00000009-5960-4FA3-8215-DF2D9E8D5FA2}"/>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5960-4FA3-8215-DF2D9E8D5FA2}"/>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DataAnnexFigure1.C!$D$5:$Z$5</c:f>
              <c:numCache>
                <c:formatCode>#,##0</c:formatCode>
                <c:ptCount val="23"/>
                <c:pt idx="0">
                  <c:v>79.100814105951372</c:v>
                </c:pt>
                <c:pt idx="1">
                  <c:v>79.970621444123665</c:v>
                </c:pt>
                <c:pt idx="2">
                  <c:v>81.3356278750299</c:v>
                </c:pt>
                <c:pt idx="3">
                  <c:v>82.179877017926259</c:v>
                </c:pt>
                <c:pt idx="4">
                  <c:v>85.114688890537494</c:v>
                </c:pt>
                <c:pt idx="5">
                  <c:v>87.090828544369657</c:v>
                </c:pt>
                <c:pt idx="6">
                  <c:v>89.313690867873092</c:v>
                </c:pt>
                <c:pt idx="7">
                  <c:v>92.597648794613136</c:v>
                </c:pt>
                <c:pt idx="8">
                  <c:v>93.011494386956215</c:v>
                </c:pt>
                <c:pt idx="9">
                  <c:v>91.131971724863959</c:v>
                </c:pt>
                <c:pt idx="10">
                  <c:v>93.742257850915365</c:v>
                </c:pt>
                <c:pt idx="11">
                  <c:v>95.330733594201533</c:v>
                </c:pt>
                <c:pt idx="12">
                  <c:v>96.035434233446253</c:v>
                </c:pt>
                <c:pt idx="13">
                  <c:v>96.476469698567158</c:v>
                </c:pt>
                <c:pt idx="14">
                  <c:v>97.999382540076297</c:v>
                </c:pt>
                <c:pt idx="15">
                  <c:v>100</c:v>
                </c:pt>
                <c:pt idx="16">
                  <c:v>101.26668610592935</c:v>
                </c:pt>
                <c:pt idx="17">
                  <c:v>102.90678198683145</c:v>
                </c:pt>
                <c:pt idx="18">
                  <c:v>104.80427947944122</c:v>
                </c:pt>
                <c:pt idx="19">
                  <c:v>107.01725508335977</c:v>
                </c:pt>
                <c:pt idx="20">
                  <c:v>100.93788938106242</c:v>
                </c:pt>
                <c:pt idx="21">
                  <c:v>107.24118019243934</c:v>
                </c:pt>
                <c:pt idx="22">
                  <c:v>110.38314995507442</c:v>
                </c:pt>
              </c:numCache>
            </c:numRef>
          </c:val>
          <c:smooth val="0"/>
          <c:extLst>
            <c:ext xmlns:c16="http://schemas.microsoft.com/office/drawing/2014/chart" uri="{C3380CC4-5D6E-409C-BE32-E72D297353CC}">
              <c16:uniqueId val="{0000000B-5960-4FA3-8215-DF2D9E8D5FA2}"/>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DataAnnexFigure1.A!$D$34:$Z$34</c:f>
              <c:numCache>
                <c:formatCode>0.0</c:formatCode>
                <c:ptCount val="23"/>
                <c:pt idx="0">
                  <c:v>10.345804868550374</c:v>
                </c:pt>
                <c:pt idx="1">
                  <c:v>10.041504158312053</c:v>
                </c:pt>
                <c:pt idx="2">
                  <c:v>10.074707608835705</c:v>
                </c:pt>
                <c:pt idx="3">
                  <c:v>9.9223388472841911</c:v>
                </c:pt>
                <c:pt idx="4">
                  <c:v>9.3016412239020703</c:v>
                </c:pt>
                <c:pt idx="5">
                  <c:v>8.9184833105830261</c:v>
                </c:pt>
                <c:pt idx="6">
                  <c:v>8.3083859231825219</c:v>
                </c:pt>
                <c:pt idx="7">
                  <c:v>8.4818645670982136</c:v>
                </c:pt>
                <c:pt idx="8">
                  <c:v>9.6187744047116812</c:v>
                </c:pt>
                <c:pt idx="9">
                  <c:v>11.554686044547406</c:v>
                </c:pt>
                <c:pt idx="10">
                  <c:v>10.643480550763433</c:v>
                </c:pt>
                <c:pt idx="11">
                  <c:v>10.153447989577751</c:v>
                </c:pt>
                <c:pt idx="12">
                  <c:v>10.20766328938562</c:v>
                </c:pt>
                <c:pt idx="13">
                  <c:v>10.159115325055811</c:v>
                </c:pt>
                <c:pt idx="14">
                  <c:v>10.43020663287221</c:v>
                </c:pt>
                <c:pt idx="15">
                  <c:v>10.962701055774419</c:v>
                </c:pt>
                <c:pt idx="16">
                  <c:v>11.190361156708786</c:v>
                </c:pt>
                <c:pt idx="17">
                  <c:v>11.47786112655105</c:v>
                </c:pt>
                <c:pt idx="18">
                  <c:v>11.454078729622482</c:v>
                </c:pt>
                <c:pt idx="19">
                  <c:v>11.706109625667869</c:v>
                </c:pt>
                <c:pt idx="20">
                  <c:v>15.060592502056464</c:v>
                </c:pt>
                <c:pt idx="21">
                  <c:v>19.60528338822807</c:v>
                </c:pt>
              </c:numCache>
            </c:numRef>
          </c:val>
          <c:extLst>
            <c:ext xmlns:c16="http://schemas.microsoft.com/office/drawing/2014/chart" uri="{C3380CC4-5D6E-409C-BE32-E72D297353CC}">
              <c16:uniqueId val="{00000000-1DA2-4DB7-980D-6136ECE648DC}"/>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1DA2-4DB7-980D-6136ECE648DC}"/>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1DA2-4DB7-980D-6136ECE648DC}"/>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1DA2-4DB7-980D-6136ECE648DC}"/>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1DA2-4DB7-980D-6136ECE648DC}"/>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1DA2-4DB7-980D-6136ECE648DC}"/>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1DA2-4DB7-980D-6136ECE648DC}"/>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DataAnnexFigure1.B!$D$34:$Y$34</c:f>
              <c:numCache>
                <c:formatCode>#,##0</c:formatCode>
                <c:ptCount val="22"/>
                <c:pt idx="0">
                  <c:v>40.364028330128967</c:v>
                </c:pt>
                <c:pt idx="1">
                  <c:v>40.688726630441529</c:v>
                </c:pt>
                <c:pt idx="2">
                  <c:v>42.480689783325964</c:v>
                </c:pt>
                <c:pt idx="3">
                  <c:v>44.449383952554321</c:v>
                </c:pt>
                <c:pt idx="4">
                  <c:v>47.075879556662606</c:v>
                </c:pt>
                <c:pt idx="5">
                  <c:v>49.657013235552547</c:v>
                </c:pt>
                <c:pt idx="6">
                  <c:v>53.309244227617576</c:v>
                </c:pt>
                <c:pt idx="7">
                  <c:v>57.608306492479414</c:v>
                </c:pt>
                <c:pt idx="8">
                  <c:v>62.563504981285178</c:v>
                </c:pt>
                <c:pt idx="9">
                  <c:v>76.703057806313637</c:v>
                </c:pt>
                <c:pt idx="10">
                  <c:v>80.280511675514703</c:v>
                </c:pt>
                <c:pt idx="11">
                  <c:v>81.287346426565904</c:v>
                </c:pt>
                <c:pt idx="12">
                  <c:v>84.861759501781364</c:v>
                </c:pt>
                <c:pt idx="13">
                  <c:v>87.656379168458528</c:v>
                </c:pt>
                <c:pt idx="14">
                  <c:v>92.600975226910876</c:v>
                </c:pt>
                <c:pt idx="15">
                  <c:v>100</c:v>
                </c:pt>
                <c:pt idx="16">
                  <c:v>104.64118473599234</c:v>
                </c:pt>
                <c:pt idx="17">
                  <c:v>111.60325846286642</c:v>
                </c:pt>
                <c:pt idx="18">
                  <c:v>114.86076117771502</c:v>
                </c:pt>
                <c:pt idx="19">
                  <c:v>118.31663591369909</c:v>
                </c:pt>
                <c:pt idx="20">
                  <c:v>151.13769193517086</c:v>
                </c:pt>
                <c:pt idx="21">
                  <c:v>226.08169913013651</c:v>
                </c:pt>
              </c:numCache>
            </c:numRef>
          </c:val>
          <c:smooth val="0"/>
          <c:extLst>
            <c:ext xmlns:c16="http://schemas.microsoft.com/office/drawing/2014/chart" uri="{C3380CC4-5D6E-409C-BE32-E72D297353CC}">
              <c16:uniqueId val="{00000009-1DA2-4DB7-980D-6136ECE648DC}"/>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1DA2-4DB7-980D-6136ECE648DC}"/>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DataAnnexFigure1.C!$D$34:$Y$34</c:f>
              <c:numCache>
                <c:formatCode>#,##0</c:formatCode>
                <c:ptCount val="22"/>
                <c:pt idx="0">
                  <c:v>54.132215231862155</c:v>
                </c:pt>
                <c:pt idx="1">
                  <c:v>55.839564574118675</c:v>
                </c:pt>
                <c:pt idx="2">
                  <c:v>57.627988325114359</c:v>
                </c:pt>
                <c:pt idx="3">
                  <c:v>60.349901609447414</c:v>
                </c:pt>
                <c:pt idx="4">
                  <c:v>64.377810378074159</c:v>
                </c:pt>
                <c:pt idx="5">
                  <c:v>68.135573136985471</c:v>
                </c:pt>
                <c:pt idx="6">
                  <c:v>72.257764047416899</c:v>
                </c:pt>
                <c:pt idx="7">
                  <c:v>75.992217859160277</c:v>
                </c:pt>
                <c:pt idx="8">
                  <c:v>78.871861396014481</c:v>
                </c:pt>
                <c:pt idx="9">
                  <c:v>77.990039210016377</c:v>
                </c:pt>
                <c:pt idx="10">
                  <c:v>82.553747602423002</c:v>
                </c:pt>
                <c:pt idx="11">
                  <c:v>87.69180860792973</c:v>
                </c:pt>
                <c:pt idx="12">
                  <c:v>93.089537224565987</c:v>
                </c:pt>
                <c:pt idx="13">
                  <c:v>96.169413046532668</c:v>
                </c:pt>
                <c:pt idx="14">
                  <c:v>97.893391279810061</c:v>
                </c:pt>
                <c:pt idx="15">
                  <c:v>100</c:v>
                </c:pt>
                <c:pt idx="16">
                  <c:v>101.75303895111925</c:v>
                </c:pt>
                <c:pt idx="17">
                  <c:v>103.13453792179673</c:v>
                </c:pt>
                <c:pt idx="18">
                  <c:v>107.24963572981467</c:v>
                </c:pt>
                <c:pt idx="19">
                  <c:v>108.07603602159821</c:v>
                </c:pt>
                <c:pt idx="20">
                  <c:v>101.61500479891852</c:v>
                </c:pt>
                <c:pt idx="21">
                  <c:v>113.47167508426328</c:v>
                </c:pt>
              </c:numCache>
            </c:numRef>
          </c:val>
          <c:smooth val="0"/>
          <c:extLst>
            <c:ext xmlns:c16="http://schemas.microsoft.com/office/drawing/2014/chart" uri="{C3380CC4-5D6E-409C-BE32-E72D297353CC}">
              <c16:uniqueId val="{0000000B-1DA2-4DB7-980D-6136ECE648DC}"/>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5"/>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250"/>
          <c:min val="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DataAnnexFigure1.A!$D$7:$Z$7</c:f>
              <c:numCache>
                <c:formatCode>0.0</c:formatCode>
                <c:ptCount val="23"/>
                <c:pt idx="0">
                  <c:v>17.858800174095276</c:v>
                </c:pt>
                <c:pt idx="1">
                  <c:v>17.806599155439589</c:v>
                </c:pt>
                <c:pt idx="2">
                  <c:v>18.545360543993446</c:v>
                </c:pt>
                <c:pt idx="3">
                  <c:v>18.679109633083097</c:v>
                </c:pt>
                <c:pt idx="4">
                  <c:v>17.842311282917837</c:v>
                </c:pt>
                <c:pt idx="5">
                  <c:v>17.904260532777478</c:v>
                </c:pt>
                <c:pt idx="6">
                  <c:v>17.572524434081505</c:v>
                </c:pt>
                <c:pt idx="7">
                  <c:v>17.356703285091008</c:v>
                </c:pt>
                <c:pt idx="8">
                  <c:v>17.658461312013639</c:v>
                </c:pt>
                <c:pt idx="9">
                  <c:v>19.933328516219674</c:v>
                </c:pt>
                <c:pt idx="10">
                  <c:v>19.503348784036405</c:v>
                </c:pt>
                <c:pt idx="11">
                  <c:v>19.554911317529019</c:v>
                </c:pt>
                <c:pt idx="12">
                  <c:v>19.858228592194784</c:v>
                </c:pt>
                <c:pt idx="13">
                  <c:v>20.657461210735676</c:v>
                </c:pt>
                <c:pt idx="14">
                  <c:v>20.063256000212451</c:v>
                </c:pt>
                <c:pt idx="15">
                  <c:v>19.257246498249671</c:v>
                </c:pt>
                <c:pt idx="16">
                  <c:v>18.863986162896691</c:v>
                </c:pt>
                <c:pt idx="17">
                  <c:v>18.921652774895513</c:v>
                </c:pt>
                <c:pt idx="18">
                  <c:v>19.094877140503364</c:v>
                </c:pt>
                <c:pt idx="19">
                  <c:v>19.459222044361677</c:v>
                </c:pt>
                <c:pt idx="20">
                  <c:v>22.618821096179744</c:v>
                </c:pt>
                <c:pt idx="21">
                  <c:v>22.496143780937157</c:v>
                </c:pt>
                <c:pt idx="22">
                  <c:v>22.012339131015313</c:v>
                </c:pt>
              </c:numCache>
            </c:numRef>
          </c:val>
          <c:extLst>
            <c:ext xmlns:c16="http://schemas.microsoft.com/office/drawing/2014/chart" uri="{C3380CC4-5D6E-409C-BE32-E72D297353CC}">
              <c16:uniqueId val="{00000000-CA6C-42F6-A276-F5CD1D36E26F}"/>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CA6C-42F6-A276-F5CD1D36E26F}"/>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CA6C-42F6-A276-F5CD1D36E26F}"/>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CA6C-42F6-A276-F5CD1D36E26F}"/>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CA6C-42F6-A276-F5CD1D36E26F}"/>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CA6C-42F6-A276-F5CD1D36E26F}"/>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CA6C-42F6-A276-F5CD1D36E26F}"/>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DataAnnexFigure1.B!$D$7:$Z$7</c:f>
              <c:numCache>
                <c:formatCode>#,##0</c:formatCode>
                <c:ptCount val="23"/>
                <c:pt idx="0">
                  <c:v>66.082540542380443</c:v>
                </c:pt>
                <c:pt idx="1">
                  <c:v>68.041381542179678</c:v>
                </c:pt>
                <c:pt idx="2">
                  <c:v>72.556907867059337</c:v>
                </c:pt>
                <c:pt idx="3">
                  <c:v>76.586795899749049</c:v>
                </c:pt>
                <c:pt idx="4">
                  <c:v>77.639506585801939</c:v>
                </c:pt>
                <c:pt idx="5">
                  <c:v>81.615506868706262</c:v>
                </c:pt>
                <c:pt idx="6">
                  <c:v>83.955826102010988</c:v>
                </c:pt>
                <c:pt idx="7">
                  <c:v>88.128851728387289</c:v>
                </c:pt>
                <c:pt idx="8">
                  <c:v>88.304899734274926</c:v>
                </c:pt>
                <c:pt idx="9">
                  <c:v>96.513972036493371</c:v>
                </c:pt>
                <c:pt idx="10">
                  <c:v>93.968777924025957</c:v>
                </c:pt>
                <c:pt idx="11">
                  <c:v>94.05284953608944</c:v>
                </c:pt>
                <c:pt idx="12">
                  <c:v>93.076842468996475</c:v>
                </c:pt>
                <c:pt idx="13">
                  <c:v>96.708241380306958</c:v>
                </c:pt>
                <c:pt idx="14">
                  <c:v>98.19012473107253</c:v>
                </c:pt>
                <c:pt idx="15">
                  <c:v>100</c:v>
                </c:pt>
                <c:pt idx="16">
                  <c:v>100.9001814570871</c:v>
                </c:pt>
                <c:pt idx="17">
                  <c:v>105.25170563003209</c:v>
                </c:pt>
                <c:pt idx="18">
                  <c:v>110.08420921399041</c:v>
                </c:pt>
                <c:pt idx="19">
                  <c:v>116.75375713643312</c:v>
                </c:pt>
                <c:pt idx="20">
                  <c:v>129.68139332571994</c:v>
                </c:pt>
                <c:pt idx="21">
                  <c:v>132.89578341002948</c:v>
                </c:pt>
                <c:pt idx="22">
                  <c:v>125.71340525370248</c:v>
                </c:pt>
              </c:numCache>
            </c:numRef>
          </c:val>
          <c:smooth val="0"/>
          <c:extLst>
            <c:ext xmlns:c16="http://schemas.microsoft.com/office/drawing/2014/chart" uri="{C3380CC4-5D6E-409C-BE32-E72D297353CC}">
              <c16:uniqueId val="{00000009-CA6C-42F6-A276-F5CD1D36E26F}"/>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CA6C-42F6-A276-F5CD1D36E26F}"/>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DataAnnexFigure1.C!$D$7:$Z$7</c:f>
              <c:numCache>
                <c:formatCode>#,##0</c:formatCode>
                <c:ptCount val="23"/>
                <c:pt idx="0">
                  <c:v>67.150663194088736</c:v>
                </c:pt>
                <c:pt idx="1">
                  <c:v>69.19404173059894</c:v>
                </c:pt>
                <c:pt idx="2">
                  <c:v>70.280288244947471</c:v>
                </c:pt>
                <c:pt idx="3">
                  <c:v>72.798914948995503</c:v>
                </c:pt>
                <c:pt idx="4">
                  <c:v>76.303644889453338</c:v>
                </c:pt>
                <c:pt idx="5">
                  <c:v>81.34091990896404</c:v>
                </c:pt>
                <c:pt idx="6">
                  <c:v>86.84520487386456</c:v>
                </c:pt>
                <c:pt idx="7">
                  <c:v>91.682776782019786</c:v>
                </c:pt>
                <c:pt idx="8">
                  <c:v>94.145754623039139</c:v>
                </c:pt>
                <c:pt idx="9">
                  <c:v>89.761074835311177</c:v>
                </c:pt>
                <c:pt idx="10">
                  <c:v>91.946668545772155</c:v>
                </c:pt>
                <c:pt idx="11">
                  <c:v>93.565261334767229</c:v>
                </c:pt>
                <c:pt idx="12">
                  <c:v>92.830769990054975</c:v>
                </c:pt>
                <c:pt idx="13">
                  <c:v>92.78815701665836</c:v>
                </c:pt>
                <c:pt idx="14">
                  <c:v>94.887120786560942</c:v>
                </c:pt>
                <c:pt idx="15">
                  <c:v>100</c:v>
                </c:pt>
                <c:pt idx="16">
                  <c:v>102.53728411601357</c:v>
                </c:pt>
                <c:pt idx="17">
                  <c:v>107.83715410974844</c:v>
                </c:pt>
                <c:pt idx="18">
                  <c:v>111.30960581888519</c:v>
                </c:pt>
                <c:pt idx="19">
                  <c:v>114.68215175899108</c:v>
                </c:pt>
                <c:pt idx="20">
                  <c:v>108.37122956482497</c:v>
                </c:pt>
                <c:pt idx="21">
                  <c:v>112.2121480968524</c:v>
                </c:pt>
                <c:pt idx="22">
                  <c:v>114.93076571282302</c:v>
                </c:pt>
              </c:numCache>
            </c:numRef>
          </c:val>
          <c:smooth val="0"/>
          <c:extLst>
            <c:ext xmlns:c16="http://schemas.microsoft.com/office/drawing/2014/chart" uri="{C3380CC4-5D6E-409C-BE32-E72D297353CC}">
              <c16:uniqueId val="{0000000B-CA6C-42F6-A276-F5CD1D36E26F}"/>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DataAnnexFigure1.A!$D$8:$Z$8</c:f>
              <c:numCache>
                <c:formatCode>0.0</c:formatCode>
                <c:ptCount val="23"/>
                <c:pt idx="0">
                  <c:v>23.764766505639621</c:v>
                </c:pt>
                <c:pt idx="1">
                  <c:v>24.289811120543032</c:v>
                </c:pt>
                <c:pt idx="2">
                  <c:v>24.80415998733131</c:v>
                </c:pt>
                <c:pt idx="3">
                  <c:v>25.327738492311568</c:v>
                </c:pt>
                <c:pt idx="4">
                  <c:v>25.119387268131742</c:v>
                </c:pt>
                <c:pt idx="5">
                  <c:v>25.194998950959469</c:v>
                </c:pt>
                <c:pt idx="6">
                  <c:v>24.960619012734618</c:v>
                </c:pt>
                <c:pt idx="7">
                  <c:v>25.911546665578378</c:v>
                </c:pt>
                <c:pt idx="8">
                  <c:v>26.324324590094893</c:v>
                </c:pt>
                <c:pt idx="9">
                  <c:v>29.282388853774972</c:v>
                </c:pt>
                <c:pt idx="10">
                  <c:v>29.90828647836274</c:v>
                </c:pt>
                <c:pt idx="11">
                  <c:v>30.02155385847632</c:v>
                </c:pt>
                <c:pt idx="12">
                  <c:v>30.203592354647778</c:v>
                </c:pt>
                <c:pt idx="13">
                  <c:v>30.04749574421195</c:v>
                </c:pt>
                <c:pt idx="14">
                  <c:v>30.019250635890941</c:v>
                </c:pt>
                <c:pt idx="15">
                  <c:v>29.975012588453215</c:v>
                </c:pt>
                <c:pt idx="16">
                  <c:v>29.42860743452708</c:v>
                </c:pt>
                <c:pt idx="17">
                  <c:v>28.978996673151826</c:v>
                </c:pt>
                <c:pt idx="18">
                  <c:v>28.533936940583938</c:v>
                </c:pt>
                <c:pt idx="19">
                  <c:v>28.436355806246915</c:v>
                </c:pt>
                <c:pt idx="20">
                  <c:v>29.347191136911583</c:v>
                </c:pt>
                <c:pt idx="21">
                  <c:v>28.273014223453597</c:v>
                </c:pt>
                <c:pt idx="22">
                  <c:v>26.164406275489004</c:v>
                </c:pt>
              </c:numCache>
            </c:numRef>
          </c:val>
          <c:extLst>
            <c:ext xmlns:c16="http://schemas.microsoft.com/office/drawing/2014/chart" uri="{C3380CC4-5D6E-409C-BE32-E72D297353CC}">
              <c16:uniqueId val="{00000000-E021-4CEF-88AE-CCF85BEA0F1F}"/>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E021-4CEF-88AE-CCF85BEA0F1F}"/>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E021-4CEF-88AE-CCF85BEA0F1F}"/>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E021-4CEF-88AE-CCF85BEA0F1F}"/>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E021-4CEF-88AE-CCF85BEA0F1F}"/>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E021-4CEF-88AE-CCF85BEA0F1F}"/>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E021-4CEF-88AE-CCF85BEA0F1F}"/>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DataAnnexFigure1.B!$D$8:$Z$8</c:f>
              <c:numCache>
                <c:formatCode>#,##0</c:formatCode>
                <c:ptCount val="23"/>
                <c:pt idx="0">
                  <c:v>67.758690124555429</c:v>
                </c:pt>
                <c:pt idx="1">
                  <c:v>69.948973961480235</c:v>
                </c:pt>
                <c:pt idx="2">
                  <c:v>71.709487827681983</c:v>
                </c:pt>
                <c:pt idx="3">
                  <c:v>73.081556052717133</c:v>
                </c:pt>
                <c:pt idx="4">
                  <c:v>75.106831630037306</c:v>
                </c:pt>
                <c:pt idx="5">
                  <c:v>77.917430076688305</c:v>
                </c:pt>
                <c:pt idx="6">
                  <c:v>80.3327340621573</c:v>
                </c:pt>
                <c:pt idx="7">
                  <c:v>84.762959447817167</c:v>
                </c:pt>
                <c:pt idx="8">
                  <c:v>86.267501262609457</c:v>
                </c:pt>
                <c:pt idx="9">
                  <c:v>90.554267287983677</c:v>
                </c:pt>
                <c:pt idx="10">
                  <c:v>95.061237421085949</c:v>
                </c:pt>
                <c:pt idx="11">
                  <c:v>94.701844250627488</c:v>
                </c:pt>
                <c:pt idx="12">
                  <c:v>95.470679683509132</c:v>
                </c:pt>
                <c:pt idx="13">
                  <c:v>95.957991315565593</c:v>
                </c:pt>
                <c:pt idx="14">
                  <c:v>97.873721408244066</c:v>
                </c:pt>
                <c:pt idx="15">
                  <c:v>100</c:v>
                </c:pt>
                <c:pt idx="16">
                  <c:v>101.36856486769854</c:v>
                </c:pt>
                <c:pt idx="17">
                  <c:v>102.67458938104578</c:v>
                </c:pt>
                <c:pt idx="18">
                  <c:v>103.04183888647889</c:v>
                </c:pt>
                <c:pt idx="19">
                  <c:v>104.523765480614</c:v>
                </c:pt>
                <c:pt idx="20">
                  <c:v>108.02243040766412</c:v>
                </c:pt>
                <c:pt idx="21">
                  <c:v>110.10057639814607</c:v>
                </c:pt>
                <c:pt idx="22">
                  <c:v>105.61654849983702</c:v>
                </c:pt>
              </c:numCache>
            </c:numRef>
          </c:val>
          <c:smooth val="0"/>
          <c:extLst>
            <c:ext xmlns:c16="http://schemas.microsoft.com/office/drawing/2014/chart" uri="{C3380CC4-5D6E-409C-BE32-E72D297353CC}">
              <c16:uniqueId val="{00000009-E021-4CEF-88AE-CCF85BEA0F1F}"/>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E021-4CEF-88AE-CCF85BEA0F1F}"/>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DataAnnexFigure1.C!$D$8:$Z$8</c:f>
              <c:numCache>
                <c:formatCode>#,##0</c:formatCode>
                <c:ptCount val="23"/>
                <c:pt idx="0">
                  <c:v>86.870294618652991</c:v>
                </c:pt>
                <c:pt idx="1">
                  <c:v>87.58536972771202</c:v>
                </c:pt>
                <c:pt idx="2">
                  <c:v>87.993819700984247</c:v>
                </c:pt>
                <c:pt idx="3">
                  <c:v>88.337047066106763</c:v>
                </c:pt>
                <c:pt idx="4">
                  <c:v>90.694073069581492</c:v>
                </c:pt>
                <c:pt idx="5">
                  <c:v>92.813268613431106</c:v>
                </c:pt>
                <c:pt idx="6">
                  <c:v>96.445058943220914</c:v>
                </c:pt>
                <c:pt idx="7">
                  <c:v>97.32197514435984</c:v>
                </c:pt>
                <c:pt idx="8">
                  <c:v>96.823670678151316</c:v>
                </c:pt>
                <c:pt idx="9">
                  <c:v>92.072970442925723</c:v>
                </c:pt>
                <c:pt idx="10">
                  <c:v>93.795647904578189</c:v>
                </c:pt>
                <c:pt idx="11">
                  <c:v>95.049487117923235</c:v>
                </c:pt>
                <c:pt idx="12">
                  <c:v>95.26477458193628</c:v>
                </c:pt>
                <c:pt idx="13">
                  <c:v>96.153919018131958</c:v>
                </c:pt>
                <c:pt idx="14">
                  <c:v>97.711029634479232</c:v>
                </c:pt>
                <c:pt idx="15">
                  <c:v>100</c:v>
                </c:pt>
                <c:pt idx="16">
                  <c:v>103.24595715674413</c:v>
                </c:pt>
                <c:pt idx="17">
                  <c:v>106.15928553759151</c:v>
                </c:pt>
                <c:pt idx="18">
                  <c:v>108.27136411059959</c:v>
                </c:pt>
                <c:pt idx="19">
                  <c:v>109.88838315878455</c:v>
                </c:pt>
                <c:pt idx="20">
                  <c:v>107.69654173673288</c:v>
                </c:pt>
                <c:pt idx="21">
                  <c:v>112.92597069588426</c:v>
                </c:pt>
                <c:pt idx="22">
                  <c:v>116.47744972187442</c:v>
                </c:pt>
              </c:numCache>
            </c:numRef>
          </c:val>
          <c:smooth val="0"/>
          <c:extLst>
            <c:ext xmlns:c16="http://schemas.microsoft.com/office/drawing/2014/chart" uri="{C3380CC4-5D6E-409C-BE32-E72D297353CC}">
              <c16:uniqueId val="{0000000B-E021-4CEF-88AE-CCF85BEA0F1F}"/>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DataAnnexFigure1.A!$D$35:$Z$35</c:f>
              <c:numCache>
                <c:formatCode>0.0</c:formatCode>
                <c:ptCount val="23"/>
                <c:pt idx="0">
                  <c:v>13.932469953815016</c:v>
                </c:pt>
                <c:pt idx="1">
                  <c:v>13.066530685167271</c:v>
                </c:pt>
                <c:pt idx="2">
                  <c:v>12.765637127253504</c:v>
                </c:pt>
                <c:pt idx="3">
                  <c:v>12.892469378978017</c:v>
                </c:pt>
                <c:pt idx="4">
                  <c:v>13.304242755209964</c:v>
                </c:pt>
                <c:pt idx="5">
                  <c:v>12.832377634024358</c:v>
                </c:pt>
                <c:pt idx="6">
                  <c:v>12.447349136159771</c:v>
                </c:pt>
                <c:pt idx="7">
                  <c:v>12.364689760217782</c:v>
                </c:pt>
                <c:pt idx="8">
                  <c:v>15.139176045232619</c:v>
                </c:pt>
                <c:pt idx="9">
                  <c:v>19.422708079517808</c:v>
                </c:pt>
                <c:pt idx="10">
                  <c:v>18.139794928338659</c:v>
                </c:pt>
                <c:pt idx="11">
                  <c:v>16.182324715286775</c:v>
                </c:pt>
                <c:pt idx="12">
                  <c:v>15.753075508352271</c:v>
                </c:pt>
                <c:pt idx="13">
                  <c:v>15.676098031570845</c:v>
                </c:pt>
                <c:pt idx="14">
                  <c:v>15.98267557962963</c:v>
                </c:pt>
                <c:pt idx="15">
                  <c:v>17.279211910213238</c:v>
                </c:pt>
                <c:pt idx="16">
                  <c:v>17.532560476731948</c:v>
                </c:pt>
                <c:pt idx="17">
                  <c:v>17.027702828460541</c:v>
                </c:pt>
                <c:pt idx="18">
                  <c:v>17.462134039424431</c:v>
                </c:pt>
                <c:pt idx="19">
                  <c:v>17.907114323865585</c:v>
                </c:pt>
                <c:pt idx="20">
                  <c:v>19.820300465162266</c:v>
                </c:pt>
                <c:pt idx="21">
                  <c:v>18.437039904749959</c:v>
                </c:pt>
                <c:pt idx="22">
                  <c:v>17.186823671005108</c:v>
                </c:pt>
              </c:numCache>
            </c:numRef>
          </c:val>
          <c:extLst>
            <c:ext xmlns:c16="http://schemas.microsoft.com/office/drawing/2014/chart" uri="{C3380CC4-5D6E-409C-BE32-E72D297353CC}">
              <c16:uniqueId val="{00000000-1D11-4F39-9A33-82E623B20DA2}"/>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1D11-4F39-9A33-82E623B20DA2}"/>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1D11-4F39-9A33-82E623B20DA2}"/>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1D11-4F39-9A33-82E623B20DA2}"/>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1D11-4F39-9A33-82E623B20DA2}"/>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1D11-4F39-9A33-82E623B20DA2}"/>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1D11-4F39-9A33-82E623B20DA2}"/>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DataAnnexFigure1.B!$D$35:$Z$35</c:f>
              <c:numCache>
                <c:formatCode>#,##0</c:formatCode>
                <c:ptCount val="23"/>
                <c:pt idx="0">
                  <c:v>40.462537138377179</c:v>
                </c:pt>
                <c:pt idx="1">
                  <c:v>40.626187833660346</c:v>
                </c:pt>
                <c:pt idx="2">
                  <c:v>42.904343316729715</c:v>
                </c:pt>
                <c:pt idx="3">
                  <c:v>47.798771224008483</c:v>
                </c:pt>
                <c:pt idx="4">
                  <c:v>53.521151116952275</c:v>
                </c:pt>
                <c:pt idx="5">
                  <c:v>57.542482129217163</c:v>
                </c:pt>
                <c:pt idx="6">
                  <c:v>63.930587514117583</c:v>
                </c:pt>
                <c:pt idx="7">
                  <c:v>72.008872704061574</c:v>
                </c:pt>
                <c:pt idx="8">
                  <c:v>80.944120862970735</c:v>
                </c:pt>
                <c:pt idx="9">
                  <c:v>88.37965195664512</c:v>
                </c:pt>
                <c:pt idx="10">
                  <c:v>83.615408556251026</c:v>
                </c:pt>
                <c:pt idx="11">
                  <c:v>80.385003544138968</c:v>
                </c:pt>
                <c:pt idx="12">
                  <c:v>80.886740408039643</c:v>
                </c:pt>
                <c:pt idx="13">
                  <c:v>82.659141735655751</c:v>
                </c:pt>
                <c:pt idx="14">
                  <c:v>89.439667925230836</c:v>
                </c:pt>
                <c:pt idx="15">
                  <c:v>100</c:v>
                </c:pt>
                <c:pt idx="16">
                  <c:v>106.79865709397076</c:v>
                </c:pt>
                <c:pt idx="17">
                  <c:v>109.91474544962171</c:v>
                </c:pt>
                <c:pt idx="18">
                  <c:v>118.5695530945919</c:v>
                </c:pt>
                <c:pt idx="19">
                  <c:v>127.28487653374509</c:v>
                </c:pt>
                <c:pt idx="20">
                  <c:v>139.98524233245658</c:v>
                </c:pt>
                <c:pt idx="21">
                  <c:v>142.45638507964554</c:v>
                </c:pt>
                <c:pt idx="22">
                  <c:v>128.34538702972546</c:v>
                </c:pt>
              </c:numCache>
            </c:numRef>
          </c:val>
          <c:smooth val="0"/>
          <c:extLst>
            <c:ext xmlns:c16="http://schemas.microsoft.com/office/drawing/2014/chart" uri="{C3380CC4-5D6E-409C-BE32-E72D297353CC}">
              <c16:uniqueId val="{00000009-1D11-4F39-9A33-82E623B20DA2}"/>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1D11-4F39-9A33-82E623B20DA2}"/>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DataAnnexFigure1.C!$D$35:$Z$35</c:f>
              <c:numCache>
                <c:formatCode>#,##0</c:formatCode>
                <c:ptCount val="23"/>
                <c:pt idx="0">
                  <c:v>60.785068819497603</c:v>
                </c:pt>
                <c:pt idx="1">
                  <c:v>64.434408999574032</c:v>
                </c:pt>
                <c:pt idx="2">
                  <c:v>68.797494895950535</c:v>
                </c:pt>
                <c:pt idx="3">
                  <c:v>74.026286004088149</c:v>
                </c:pt>
                <c:pt idx="4">
                  <c:v>79.063035169621884</c:v>
                </c:pt>
                <c:pt idx="5">
                  <c:v>86.594924237926534</c:v>
                </c:pt>
                <c:pt idx="6">
                  <c:v>95.05142180088778</c:v>
                </c:pt>
                <c:pt idx="7">
                  <c:v>102.25550128442967</c:v>
                </c:pt>
                <c:pt idx="8">
                  <c:v>97.007753732808098</c:v>
                </c:pt>
                <c:pt idx="9">
                  <c:v>82.816431391480876</c:v>
                </c:pt>
                <c:pt idx="10">
                  <c:v>84.840686936995681</c:v>
                </c:pt>
                <c:pt idx="11">
                  <c:v>91.002737940431288</c:v>
                </c:pt>
                <c:pt idx="12">
                  <c:v>93.940488240614798</c:v>
                </c:pt>
                <c:pt idx="13">
                  <c:v>95.310543041197164</c:v>
                </c:pt>
                <c:pt idx="14">
                  <c:v>98.180691173687791</c:v>
                </c:pt>
                <c:pt idx="15">
                  <c:v>100</c:v>
                </c:pt>
                <c:pt idx="16">
                  <c:v>103.15556573044596</c:v>
                </c:pt>
                <c:pt idx="17">
                  <c:v>109.13037743131865</c:v>
                </c:pt>
                <c:pt idx="18">
                  <c:v>113.26009723037023</c:v>
                </c:pt>
                <c:pt idx="19">
                  <c:v>117.49569025207271</c:v>
                </c:pt>
                <c:pt idx="20">
                  <c:v>116.84828360404599</c:v>
                </c:pt>
                <c:pt idx="21">
                  <c:v>126.21188404080554</c:v>
                </c:pt>
                <c:pt idx="22">
                  <c:v>127.27060384645907</c:v>
                </c:pt>
              </c:numCache>
            </c:numRef>
          </c:val>
          <c:smooth val="0"/>
          <c:extLst>
            <c:ext xmlns:c16="http://schemas.microsoft.com/office/drawing/2014/chart" uri="{C3380CC4-5D6E-409C-BE32-E72D297353CC}">
              <c16:uniqueId val="{0000000B-1D11-4F39-9A33-82E623B20DA2}"/>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4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DataAnnexFigure1.A!$D$9:$Z$9</c:f>
              <c:numCache>
                <c:formatCode>0.0</c:formatCode>
                <c:ptCount val="23"/>
                <c:pt idx="0">
                  <c:v>22.690599217249815</c:v>
                </c:pt>
                <c:pt idx="1">
                  <c:v>22.511781731753185</c:v>
                </c:pt>
                <c:pt idx="2">
                  <c:v>23.234810283797799</c:v>
                </c:pt>
                <c:pt idx="3">
                  <c:v>23.885312359883752</c:v>
                </c:pt>
                <c:pt idx="4">
                  <c:v>23.992599736076297</c:v>
                </c:pt>
                <c:pt idx="5">
                  <c:v>23.961368237930134</c:v>
                </c:pt>
                <c:pt idx="6">
                  <c:v>23.776220597812571</c:v>
                </c:pt>
                <c:pt idx="7">
                  <c:v>22.869406010520013</c:v>
                </c:pt>
                <c:pt idx="8">
                  <c:v>23.361997598126276</c:v>
                </c:pt>
                <c:pt idx="9">
                  <c:v>26.948611326184196</c:v>
                </c:pt>
                <c:pt idx="10">
                  <c:v>27.412479774958413</c:v>
                </c:pt>
                <c:pt idx="11">
                  <c:v>27.0705501353549</c:v>
                </c:pt>
                <c:pt idx="12">
                  <c:v>28.330457101926509</c:v>
                </c:pt>
                <c:pt idx="13">
                  <c:v>29.438406792742793</c:v>
                </c:pt>
                <c:pt idx="14">
                  <c:v>30.174493840413348</c:v>
                </c:pt>
                <c:pt idx="15">
                  <c:v>30.528407790051325</c:v>
                </c:pt>
                <c:pt idx="16">
                  <c:v>30.440699371086531</c:v>
                </c:pt>
                <c:pt idx="17">
                  <c:v>29.573706325645936</c:v>
                </c:pt>
                <c:pt idx="18">
                  <c:v>29.353177556090504</c:v>
                </c:pt>
                <c:pt idx="19">
                  <c:v>29.419023383418519</c:v>
                </c:pt>
                <c:pt idx="20">
                  <c:v>31.000465010549398</c:v>
                </c:pt>
                <c:pt idx="21">
                  <c:v>30.341619910946712</c:v>
                </c:pt>
                <c:pt idx="22">
                  <c:v>29.02046854378823</c:v>
                </c:pt>
              </c:numCache>
            </c:numRef>
          </c:val>
          <c:extLst>
            <c:ext xmlns:c16="http://schemas.microsoft.com/office/drawing/2014/chart" uri="{C3380CC4-5D6E-409C-BE32-E72D297353CC}">
              <c16:uniqueId val="{00000000-35D5-4DCB-98C4-16A49DA95322}"/>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35D5-4DCB-98C4-16A49DA95322}"/>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35D5-4DCB-98C4-16A49DA95322}"/>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35D5-4DCB-98C4-16A49DA95322}"/>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35D5-4DCB-98C4-16A49DA95322}"/>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35D5-4DCB-98C4-16A49DA95322}"/>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35D5-4DCB-98C4-16A49DA95322}"/>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DataAnnexFigure1.B!$D$9:$Z$9</c:f>
              <c:numCache>
                <c:formatCode>#,##0</c:formatCode>
                <c:ptCount val="23"/>
                <c:pt idx="0">
                  <c:v>60.628650079903856</c:v>
                </c:pt>
                <c:pt idx="1">
                  <c:v>62.156995460622227</c:v>
                </c:pt>
                <c:pt idx="2">
                  <c:v>64.845781706120036</c:v>
                </c:pt>
                <c:pt idx="3">
                  <c:v>67.533585483461707</c:v>
                </c:pt>
                <c:pt idx="4">
                  <c:v>70.837637022171805</c:v>
                </c:pt>
                <c:pt idx="5">
                  <c:v>72.932491168456082</c:v>
                </c:pt>
                <c:pt idx="6">
                  <c:v>74.804753481287392</c:v>
                </c:pt>
                <c:pt idx="7">
                  <c:v>75.944011716034993</c:v>
                </c:pt>
                <c:pt idx="8">
                  <c:v>77.415110500849977</c:v>
                </c:pt>
                <c:pt idx="9">
                  <c:v>83.545842377470223</c:v>
                </c:pt>
                <c:pt idx="10">
                  <c:v>86.945111038787573</c:v>
                </c:pt>
                <c:pt idx="11">
                  <c:v>87.37265428801166</c:v>
                </c:pt>
                <c:pt idx="12">
                  <c:v>90.306478297478051</c:v>
                </c:pt>
                <c:pt idx="13">
                  <c:v>93.98174513499076</c:v>
                </c:pt>
                <c:pt idx="14">
                  <c:v>96.541021369013791</c:v>
                </c:pt>
                <c:pt idx="15">
                  <c:v>100</c:v>
                </c:pt>
                <c:pt idx="16">
                  <c:v>102.24102668328641</c:v>
                </c:pt>
                <c:pt idx="17">
                  <c:v>102.56643051994355</c:v>
                </c:pt>
                <c:pt idx="18">
                  <c:v>103.8969230603896</c:v>
                </c:pt>
                <c:pt idx="19">
                  <c:v>105.89826826816576</c:v>
                </c:pt>
                <c:pt idx="20">
                  <c:v>110.42565633093001</c:v>
                </c:pt>
                <c:pt idx="21">
                  <c:v>111.67746637575587</c:v>
                </c:pt>
                <c:pt idx="22">
                  <c:v>108.15699076770855</c:v>
                </c:pt>
              </c:numCache>
            </c:numRef>
          </c:val>
          <c:smooth val="0"/>
          <c:extLst>
            <c:ext xmlns:c16="http://schemas.microsoft.com/office/drawing/2014/chart" uri="{C3380CC4-5D6E-409C-BE32-E72D297353CC}">
              <c16:uniqueId val="{00000009-35D5-4DCB-98C4-16A49DA95322}"/>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35D5-4DCB-98C4-16A49DA95322}"/>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DataAnnexFigure1.C!$D$9:$Z$9</c:f>
              <c:numCache>
                <c:formatCode>#,##0</c:formatCode>
                <c:ptCount val="23"/>
                <c:pt idx="0">
                  <c:v>83.611420127608298</c:v>
                </c:pt>
                <c:pt idx="1">
                  <c:v>85.793694460435276</c:v>
                </c:pt>
                <c:pt idx="2">
                  <c:v>87.258319725726992</c:v>
                </c:pt>
                <c:pt idx="3">
                  <c:v>89.006788832512825</c:v>
                </c:pt>
                <c:pt idx="4">
                  <c:v>92.560020349869092</c:v>
                </c:pt>
                <c:pt idx="5">
                  <c:v>95.13305073250956</c:v>
                </c:pt>
                <c:pt idx="6">
                  <c:v>98.964448510346102</c:v>
                </c:pt>
                <c:pt idx="7">
                  <c:v>104.2089082993064</c:v>
                </c:pt>
                <c:pt idx="8">
                  <c:v>105.02590100320035</c:v>
                </c:pt>
                <c:pt idx="9">
                  <c:v>96.545639829233565</c:v>
                </c:pt>
                <c:pt idx="10">
                  <c:v>99.621543219700186</c:v>
                </c:pt>
                <c:pt idx="11">
                  <c:v>102.15956619405941</c:v>
                </c:pt>
                <c:pt idx="12">
                  <c:v>100.73183951793213</c:v>
                </c:pt>
                <c:pt idx="13">
                  <c:v>99.823545014617778</c:v>
                </c:pt>
                <c:pt idx="14">
                  <c:v>99.459280785790313</c:v>
                </c:pt>
                <c:pt idx="15">
                  <c:v>100</c:v>
                </c:pt>
                <c:pt idx="16">
                  <c:v>102.81145823740096</c:v>
                </c:pt>
                <c:pt idx="17">
                  <c:v>106.09362022412608</c:v>
                </c:pt>
                <c:pt idx="18">
                  <c:v>107.30278836553899</c:v>
                </c:pt>
                <c:pt idx="19">
                  <c:v>108.61697853517451</c:v>
                </c:pt>
                <c:pt idx="20">
                  <c:v>106.22182303220639</c:v>
                </c:pt>
                <c:pt idx="21">
                  <c:v>109.38004106186062</c:v>
                </c:pt>
                <c:pt idx="22">
                  <c:v>111.77912981524298</c:v>
                </c:pt>
              </c:numCache>
            </c:numRef>
          </c:val>
          <c:smooth val="0"/>
          <c:extLst>
            <c:ext xmlns:c16="http://schemas.microsoft.com/office/drawing/2014/chart" uri="{C3380CC4-5D6E-409C-BE32-E72D297353CC}">
              <c16:uniqueId val="{0000000B-35D5-4DCB-98C4-16A49DA95322}"/>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DataAnnexFigure1.A!$D$10:$Z$10</c:f>
              <c:numCache>
                <c:formatCode>0.0</c:formatCode>
                <c:ptCount val="23"/>
                <c:pt idx="0">
                  <c:v>27.716447472249435</c:v>
                </c:pt>
                <c:pt idx="1">
                  <c:v>27.704284541080774</c:v>
                </c:pt>
                <c:pt idx="2">
                  <c:v>28.422663587623848</c:v>
                </c:pt>
                <c:pt idx="3">
                  <c:v>28.801502980188026</c:v>
                </c:pt>
                <c:pt idx="4">
                  <c:v>28.875514040844774</c:v>
                </c:pt>
                <c:pt idx="5">
                  <c:v>28.830087717783474</c:v>
                </c:pt>
                <c:pt idx="6">
                  <c:v>28.392963883208683</c:v>
                </c:pt>
                <c:pt idx="7">
                  <c:v>28.237243723905554</c:v>
                </c:pt>
                <c:pt idx="8">
                  <c:v>28.484365193802457</c:v>
                </c:pt>
                <c:pt idx="9">
                  <c:v>30.942860642674585</c:v>
                </c:pt>
                <c:pt idx="10">
                  <c:v>30.983204542526348</c:v>
                </c:pt>
                <c:pt idx="11">
                  <c:v>30.702229702337075</c:v>
                </c:pt>
                <c:pt idx="12">
                  <c:v>31.176827192247902</c:v>
                </c:pt>
                <c:pt idx="13">
                  <c:v>31.657012296282605</c:v>
                </c:pt>
                <c:pt idx="14">
                  <c:v>31.96804859924363</c:v>
                </c:pt>
                <c:pt idx="15">
                  <c:v>31.777911165701749</c:v>
                </c:pt>
                <c:pt idx="16">
                  <c:v>31.917538156944779</c:v>
                </c:pt>
                <c:pt idx="17">
                  <c:v>31.445515806566537</c:v>
                </c:pt>
                <c:pt idx="18">
                  <c:v>30.98865971206023</c:v>
                </c:pt>
                <c:pt idx="19">
                  <c:v>30.739281316060424</c:v>
                </c:pt>
                <c:pt idx="20">
                  <c:v>34.87576015665406</c:v>
                </c:pt>
                <c:pt idx="21">
                  <c:v>32.661156882303921</c:v>
                </c:pt>
                <c:pt idx="22">
                  <c:v>31.632904142990011</c:v>
                </c:pt>
              </c:numCache>
            </c:numRef>
          </c:val>
          <c:extLst>
            <c:ext xmlns:c16="http://schemas.microsoft.com/office/drawing/2014/chart" uri="{C3380CC4-5D6E-409C-BE32-E72D297353CC}">
              <c16:uniqueId val="{00000000-3AFE-4484-AAF0-85F467D92D60}"/>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3AFE-4484-AAF0-85F467D92D60}"/>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3AFE-4484-AAF0-85F467D92D60}"/>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3AFE-4484-AAF0-85F467D92D60}"/>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3AFE-4484-AAF0-85F467D92D60}"/>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3AFE-4484-AAF0-85F467D92D60}"/>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3AFE-4484-AAF0-85F467D92D60}"/>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DataAnnexFigure1.B!$D$10:$Z$10</c:f>
              <c:numCache>
                <c:formatCode>#,##0</c:formatCode>
                <c:ptCount val="23"/>
                <c:pt idx="0">
                  <c:v>73.38994673202734</c:v>
                </c:pt>
                <c:pt idx="1">
                  <c:v>75.087925061574154</c:v>
                </c:pt>
                <c:pt idx="2">
                  <c:v>78.019813311412079</c:v>
                </c:pt>
                <c:pt idx="3">
                  <c:v>79.523837060625027</c:v>
                </c:pt>
                <c:pt idx="4">
                  <c:v>81.567392216186192</c:v>
                </c:pt>
                <c:pt idx="5">
                  <c:v>82.948575780503546</c:v>
                </c:pt>
                <c:pt idx="6">
                  <c:v>84.087047265974917</c:v>
                </c:pt>
                <c:pt idx="7">
                  <c:v>86.555489048961988</c:v>
                </c:pt>
                <c:pt idx="8">
                  <c:v>87.156043139791123</c:v>
                </c:pt>
                <c:pt idx="9">
                  <c:v>91.938812852477497</c:v>
                </c:pt>
                <c:pt idx="10">
                  <c:v>93.426778959558305</c:v>
                </c:pt>
                <c:pt idx="11">
                  <c:v>93.531373138735759</c:v>
                </c:pt>
                <c:pt idx="12">
                  <c:v>94.53413747709638</c:v>
                </c:pt>
                <c:pt idx="13">
                  <c:v>96.461420154055986</c:v>
                </c:pt>
                <c:pt idx="14">
                  <c:v>98.408275980891943</c:v>
                </c:pt>
                <c:pt idx="15">
                  <c:v>100.00000000000001</c:v>
                </c:pt>
                <c:pt idx="16">
                  <c:v>101.88347854369104</c:v>
                </c:pt>
                <c:pt idx="17">
                  <c:v>102.15777779003811</c:v>
                </c:pt>
                <c:pt idx="18">
                  <c:v>101.68671279790163</c:v>
                </c:pt>
                <c:pt idx="19">
                  <c:v>102.9004394127785</c:v>
                </c:pt>
                <c:pt idx="20">
                  <c:v>110.13216522206088</c:v>
                </c:pt>
                <c:pt idx="21">
                  <c:v>109.83440758472391</c:v>
                </c:pt>
                <c:pt idx="22">
                  <c:v>105.44580351651204</c:v>
                </c:pt>
              </c:numCache>
            </c:numRef>
          </c:val>
          <c:smooth val="0"/>
          <c:extLst>
            <c:ext xmlns:c16="http://schemas.microsoft.com/office/drawing/2014/chart" uri="{C3380CC4-5D6E-409C-BE32-E72D297353CC}">
              <c16:uniqueId val="{00000009-3AFE-4484-AAF0-85F467D92D60}"/>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3AFE-4484-AAF0-85F467D92D60}"/>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DataAnnexFigure1.C!$D$10:$Z$10</c:f>
              <c:numCache>
                <c:formatCode>#,##0</c:formatCode>
                <c:ptCount val="23"/>
                <c:pt idx="0">
                  <c:v>83.900832460895373</c:v>
                </c:pt>
                <c:pt idx="1">
                  <c:v>85.565191334584554</c:v>
                </c:pt>
                <c:pt idx="2">
                  <c:v>86.536810694816651</c:v>
                </c:pt>
                <c:pt idx="3">
                  <c:v>87.249147317451474</c:v>
                </c:pt>
                <c:pt idx="4">
                  <c:v>89.718083002733238</c:v>
                </c:pt>
                <c:pt idx="5">
                  <c:v>91.210292541452219</c:v>
                </c:pt>
                <c:pt idx="6">
                  <c:v>93.444326877273355</c:v>
                </c:pt>
                <c:pt idx="7">
                  <c:v>95.710105668776706</c:v>
                </c:pt>
                <c:pt idx="8">
                  <c:v>95.9541146360515</c:v>
                </c:pt>
                <c:pt idx="9">
                  <c:v>93.197052500869987</c:v>
                </c:pt>
                <c:pt idx="10">
                  <c:v>95.013870360029145</c:v>
                </c:pt>
                <c:pt idx="11">
                  <c:v>97.097240576768584</c:v>
                </c:pt>
                <c:pt idx="12">
                  <c:v>97.401285804317638</c:v>
                </c:pt>
                <c:pt idx="13">
                  <c:v>97.962634690182739</c:v>
                </c:pt>
                <c:pt idx="14">
                  <c:v>98.899336577514674</c:v>
                </c:pt>
                <c:pt idx="15">
                  <c:v>100</c:v>
                </c:pt>
                <c:pt idx="16">
                  <c:v>101.09546474907803</c:v>
                </c:pt>
                <c:pt idx="17">
                  <c:v>103.41198624937992</c:v>
                </c:pt>
                <c:pt idx="18">
                  <c:v>105.34068789956905</c:v>
                </c:pt>
                <c:pt idx="19">
                  <c:v>107.28208662992584</c:v>
                </c:pt>
                <c:pt idx="20">
                  <c:v>98.930620518352129</c:v>
                </c:pt>
                <c:pt idx="21">
                  <c:v>105.67431459679457</c:v>
                </c:pt>
                <c:pt idx="22">
                  <c:v>108.37043188217712</c:v>
                </c:pt>
              </c:numCache>
            </c:numRef>
          </c:val>
          <c:smooth val="0"/>
          <c:extLst>
            <c:ext xmlns:c16="http://schemas.microsoft.com/office/drawing/2014/chart" uri="{C3380CC4-5D6E-409C-BE32-E72D297353CC}">
              <c16:uniqueId val="{0000000B-3AFE-4484-AAF0-85F467D92D60}"/>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7"/>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DataAnnexFigure1.A!$D$11:$Z$11</c:f>
              <c:numCache>
                <c:formatCode>0.0</c:formatCode>
                <c:ptCount val="23"/>
                <c:pt idx="0">
                  <c:v>25.470031675459143</c:v>
                </c:pt>
                <c:pt idx="1">
                  <c:v>25.487146984623806</c:v>
                </c:pt>
                <c:pt idx="2">
                  <c:v>26.167243034591937</c:v>
                </c:pt>
                <c:pt idx="3">
                  <c:v>26.628001105565097</c:v>
                </c:pt>
                <c:pt idx="4">
                  <c:v>26.023161686979279</c:v>
                </c:pt>
                <c:pt idx="5">
                  <c:v>26.382937424250553</c:v>
                </c:pt>
                <c:pt idx="6">
                  <c:v>25.107976884004596</c:v>
                </c:pt>
                <c:pt idx="7">
                  <c:v>24.210461930921888</c:v>
                </c:pt>
                <c:pt idx="8">
                  <c:v>24.355167083852894</c:v>
                </c:pt>
                <c:pt idx="9">
                  <c:v>26.808074109513846</c:v>
                </c:pt>
                <c:pt idx="10">
                  <c:v>26.06798922919381</c:v>
                </c:pt>
                <c:pt idx="11">
                  <c:v>24.762801815170711</c:v>
                </c:pt>
                <c:pt idx="12">
                  <c:v>24.660578772491267</c:v>
                </c:pt>
                <c:pt idx="13">
                  <c:v>24.847899836850988</c:v>
                </c:pt>
                <c:pt idx="14">
                  <c:v>24.801873745166535</c:v>
                </c:pt>
                <c:pt idx="15">
                  <c:v>25.069745937976407</c:v>
                </c:pt>
                <c:pt idx="16">
                  <c:v>25.27814813507614</c:v>
                </c:pt>
                <c:pt idx="17">
                  <c:v>25.237224808157116</c:v>
                </c:pt>
                <c:pt idx="18">
                  <c:v>25.296318031490518</c:v>
                </c:pt>
                <c:pt idx="19">
                  <c:v>25.589535656672663</c:v>
                </c:pt>
                <c:pt idx="20">
                  <c:v>27.937942410995937</c:v>
                </c:pt>
                <c:pt idx="21">
                  <c:v>27.639022776957052</c:v>
                </c:pt>
                <c:pt idx="22">
                  <c:v>26.721696527608565</c:v>
                </c:pt>
              </c:numCache>
            </c:numRef>
          </c:val>
          <c:extLst>
            <c:ext xmlns:c16="http://schemas.microsoft.com/office/drawing/2014/chart" uri="{C3380CC4-5D6E-409C-BE32-E72D297353CC}">
              <c16:uniqueId val="{00000000-4E53-4786-8C4C-C016F92C27D8}"/>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4E53-4786-8C4C-C016F92C27D8}"/>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4E53-4786-8C4C-C016F92C27D8}"/>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4E53-4786-8C4C-C016F92C27D8}"/>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4E53-4786-8C4C-C016F92C27D8}"/>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4E53-4786-8C4C-C016F92C27D8}"/>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4E53-4786-8C4C-C016F92C27D8}"/>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DataAnnexFigure1.B!$D$11:$Z$11</c:f>
              <c:numCache>
                <c:formatCode>#,##0</c:formatCode>
                <c:ptCount val="23"/>
                <c:pt idx="0">
                  <c:v>88.572033912422214</c:v>
                </c:pt>
                <c:pt idx="1">
                  <c:v>89.521962175419176</c:v>
                </c:pt>
                <c:pt idx="2">
                  <c:v>91.69019429563626</c:v>
                </c:pt>
                <c:pt idx="3">
                  <c:v>92.914667272866978</c:v>
                </c:pt>
                <c:pt idx="4">
                  <c:v>91.374054739091264</c:v>
                </c:pt>
                <c:pt idx="5">
                  <c:v>92.26600150880077</c:v>
                </c:pt>
                <c:pt idx="6">
                  <c:v>90.09924417204013</c:v>
                </c:pt>
                <c:pt idx="7">
                  <c:v>89.002620235574454</c:v>
                </c:pt>
                <c:pt idx="8">
                  <c:v>88.879886197607149</c:v>
                </c:pt>
                <c:pt idx="9">
                  <c:v>93.667395480295312</c:v>
                </c:pt>
                <c:pt idx="10">
                  <c:v>94.45829531506709</c:v>
                </c:pt>
                <c:pt idx="11">
                  <c:v>92.332185216718699</c:v>
                </c:pt>
                <c:pt idx="12">
                  <c:v>91.872389351440916</c:v>
                </c:pt>
                <c:pt idx="13">
                  <c:v>93.391792565653134</c:v>
                </c:pt>
                <c:pt idx="14">
                  <c:v>96.195486948462317</c:v>
                </c:pt>
                <c:pt idx="15">
                  <c:v>100</c:v>
                </c:pt>
                <c:pt idx="16">
                  <c:v>103.93736140293149</c:v>
                </c:pt>
                <c:pt idx="17">
                  <c:v>106.54430310542028</c:v>
                </c:pt>
                <c:pt idx="18">
                  <c:v>108.13353241914116</c:v>
                </c:pt>
                <c:pt idx="19">
                  <c:v>111.28231024483173</c:v>
                </c:pt>
                <c:pt idx="20">
                  <c:v>118.52169079121009</c:v>
                </c:pt>
                <c:pt idx="21">
                  <c:v>120.23421719849883</c:v>
                </c:pt>
                <c:pt idx="22">
                  <c:v>115.25970045786026</c:v>
                </c:pt>
              </c:numCache>
            </c:numRef>
          </c:val>
          <c:smooth val="0"/>
          <c:extLst>
            <c:ext xmlns:c16="http://schemas.microsoft.com/office/drawing/2014/chart" uri="{C3380CC4-5D6E-409C-BE32-E72D297353CC}">
              <c16:uniqueId val="{00000009-4E53-4786-8C4C-C016F92C27D8}"/>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4E53-4786-8C4C-C016F92C27D8}"/>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DataAnnexFigure1.C!$D$11:$Z$11</c:f>
              <c:numCache>
                <c:formatCode>#,##0</c:formatCode>
                <c:ptCount val="23"/>
                <c:pt idx="0">
                  <c:v>84.450000474318543</c:v>
                </c:pt>
                <c:pt idx="1">
                  <c:v>85.870000264744249</c:v>
                </c:pt>
                <c:pt idx="2">
                  <c:v>85.700000397549786</c:v>
                </c:pt>
                <c:pt idx="3">
                  <c:v>85.09999986963949</c:v>
                </c:pt>
                <c:pt idx="4">
                  <c:v>86.100000046836783</c:v>
                </c:pt>
                <c:pt idx="5">
                  <c:v>86.729999468942125</c:v>
                </c:pt>
                <c:pt idx="6">
                  <c:v>90.040000282900735</c:v>
                </c:pt>
                <c:pt idx="7">
                  <c:v>92.719999901119436</c:v>
                </c:pt>
                <c:pt idx="8">
                  <c:v>93.61000046847947</c:v>
                </c:pt>
                <c:pt idx="9">
                  <c:v>88.279999481257832</c:v>
                </c:pt>
                <c:pt idx="10">
                  <c:v>91.970000288771473</c:v>
                </c:pt>
                <c:pt idx="11">
                  <c:v>95.579999665245651</c:v>
                </c:pt>
                <c:pt idx="12">
                  <c:v>95.980000370997374</c:v>
                </c:pt>
                <c:pt idx="13">
                  <c:v>96.400000155625605</c:v>
                </c:pt>
                <c:pt idx="14">
                  <c:v>98.529999940647087</c:v>
                </c:pt>
                <c:pt idx="15">
                  <c:v>100</c:v>
                </c:pt>
                <c:pt idx="16">
                  <c:v>102.23000009249856</c:v>
                </c:pt>
                <c:pt idx="17">
                  <c:v>104.97000027475613</c:v>
                </c:pt>
                <c:pt idx="18">
                  <c:v>106.00000037135874</c:v>
                </c:pt>
                <c:pt idx="19">
                  <c:v>107.12000001214402</c:v>
                </c:pt>
                <c:pt idx="20">
                  <c:v>103.15999985786523</c:v>
                </c:pt>
                <c:pt idx="21">
                  <c:v>105.87000002352617</c:v>
                </c:pt>
                <c:pt idx="22">
                  <c:v>107.7401928736343</c:v>
                </c:pt>
              </c:numCache>
            </c:numRef>
          </c:val>
          <c:smooth val="0"/>
          <c:extLst>
            <c:ext xmlns:c16="http://schemas.microsoft.com/office/drawing/2014/chart" uri="{C3380CC4-5D6E-409C-BE32-E72D297353CC}">
              <c16:uniqueId val="{0000000B-4E53-4786-8C4C-C016F92C27D8}"/>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DataAnnexFigure1.A!$D$12:$Z$12</c:f>
              <c:numCache>
                <c:formatCode>0.0</c:formatCode>
                <c:ptCount val="23"/>
                <c:pt idx="0">
                  <c:v>17.768134174849504</c:v>
                </c:pt>
                <c:pt idx="1">
                  <c:v>18.636507758612414</c:v>
                </c:pt>
                <c:pt idx="2">
                  <c:v>18.35936964603934</c:v>
                </c:pt>
                <c:pt idx="3">
                  <c:v>18.178108283493589</c:v>
                </c:pt>
                <c:pt idx="4">
                  <c:v>18.309377692862103</c:v>
                </c:pt>
                <c:pt idx="5">
                  <c:v>19.534296323564043</c:v>
                </c:pt>
                <c:pt idx="6">
                  <c:v>19.379111159706692</c:v>
                </c:pt>
                <c:pt idx="7">
                  <c:v>20.134506384512342</c:v>
                </c:pt>
                <c:pt idx="8">
                  <c:v>21.570964640785942</c:v>
                </c:pt>
                <c:pt idx="9">
                  <c:v>23.911690038411773</c:v>
                </c:pt>
                <c:pt idx="10">
                  <c:v>25.017488672600219</c:v>
                </c:pt>
                <c:pt idx="11">
                  <c:v>26.46403132266845</c:v>
                </c:pt>
                <c:pt idx="12">
                  <c:v>27.426250157791149</c:v>
                </c:pt>
                <c:pt idx="13">
                  <c:v>25.441966456193288</c:v>
                </c:pt>
                <c:pt idx="14">
                  <c:v>25.493101595145923</c:v>
                </c:pt>
                <c:pt idx="15">
                  <c:v>25.716405468886343</c:v>
                </c:pt>
                <c:pt idx="16">
                  <c:v>26.040540390405997</c:v>
                </c:pt>
                <c:pt idx="17">
                  <c:v>25.188284002127897</c:v>
                </c:pt>
                <c:pt idx="18">
                  <c:v>25.02456199252331</c:v>
                </c:pt>
                <c:pt idx="19">
                  <c:v>25.082008638374752</c:v>
                </c:pt>
                <c:pt idx="20">
                  <c:v>27.86021378802505</c:v>
                </c:pt>
                <c:pt idx="21">
                  <c:v>26.099545168132092</c:v>
                </c:pt>
                <c:pt idx="22">
                  <c:v>24.115356754140301</c:v>
                </c:pt>
              </c:numCache>
            </c:numRef>
          </c:val>
          <c:extLst>
            <c:ext xmlns:c16="http://schemas.microsoft.com/office/drawing/2014/chart" uri="{C3380CC4-5D6E-409C-BE32-E72D297353CC}">
              <c16:uniqueId val="{00000000-618C-458E-B500-01D20B2E5D5F}"/>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618C-458E-B500-01D20B2E5D5F}"/>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618C-458E-B500-01D20B2E5D5F}"/>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618C-458E-B500-01D20B2E5D5F}"/>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618C-458E-B500-01D20B2E5D5F}"/>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618C-458E-B500-01D20B2E5D5F}"/>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618C-458E-B500-01D20B2E5D5F}"/>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DataAnnexFigure1.B!$D$12:$Z$12</c:f>
              <c:numCache>
                <c:formatCode>#,##0</c:formatCode>
                <c:ptCount val="23"/>
                <c:pt idx="0">
                  <c:v>77.229231990236954</c:v>
                </c:pt>
                <c:pt idx="1">
                  <c:v>84.432613631778949</c:v>
                </c:pt>
                <c:pt idx="2">
                  <c:v>86.205920119195099</c:v>
                </c:pt>
                <c:pt idx="3">
                  <c:v>90.233422322873949</c:v>
                </c:pt>
                <c:pt idx="4">
                  <c:v>95.636797862571612</c:v>
                </c:pt>
                <c:pt idx="5">
                  <c:v>101.35291641041816</c:v>
                </c:pt>
                <c:pt idx="6">
                  <c:v>106.53903244337538</c:v>
                </c:pt>
                <c:pt idx="7">
                  <c:v>114.90191649468262</c:v>
                </c:pt>
                <c:pt idx="8">
                  <c:v>122.91269619119244</c:v>
                </c:pt>
                <c:pt idx="9">
                  <c:v>132.14225152595245</c:v>
                </c:pt>
                <c:pt idx="10">
                  <c:v>124.57673021452725</c:v>
                </c:pt>
                <c:pt idx="11">
                  <c:v>115.68840922448297</c:v>
                </c:pt>
                <c:pt idx="12">
                  <c:v>109.44831024302167</c:v>
                </c:pt>
                <c:pt idx="13">
                  <c:v>97.852083229941499</c:v>
                </c:pt>
                <c:pt idx="14">
                  <c:v>97.889752098508069</c:v>
                </c:pt>
                <c:pt idx="15">
                  <c:v>100</c:v>
                </c:pt>
                <c:pt idx="16">
                  <c:v>101.01815094035399</c:v>
                </c:pt>
                <c:pt idx="17">
                  <c:v>97.962690136422296</c:v>
                </c:pt>
                <c:pt idx="18">
                  <c:v>98.172059888972441</c:v>
                </c:pt>
                <c:pt idx="19">
                  <c:v>100.16761678864277</c:v>
                </c:pt>
                <c:pt idx="20">
                  <c:v>101.64845293717944</c:v>
                </c:pt>
                <c:pt idx="21">
                  <c:v>104.03322423606268</c:v>
                </c:pt>
                <c:pt idx="22">
                  <c:v>100.95082873494226</c:v>
                </c:pt>
              </c:numCache>
            </c:numRef>
          </c:val>
          <c:smooth val="0"/>
          <c:extLst>
            <c:ext xmlns:c16="http://schemas.microsoft.com/office/drawing/2014/chart" uri="{C3380CC4-5D6E-409C-BE32-E72D297353CC}">
              <c16:uniqueId val="{00000009-618C-458E-B500-01D20B2E5D5F}"/>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618C-458E-B500-01D20B2E5D5F}"/>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DataAnnexFigure1.C!$D$12:$Z$12</c:f>
              <c:numCache>
                <c:formatCode>#,##0</c:formatCode>
                <c:ptCount val="23"/>
                <c:pt idx="0">
                  <c:v>102.94748956611133</c:v>
                </c:pt>
                <c:pt idx="1">
                  <c:v>107.20088146800434</c:v>
                </c:pt>
                <c:pt idx="2">
                  <c:v>111.40623311515954</c:v>
                </c:pt>
                <c:pt idx="3">
                  <c:v>117.86170239477794</c:v>
                </c:pt>
                <c:pt idx="4">
                  <c:v>123.82677625506608</c:v>
                </c:pt>
                <c:pt idx="5">
                  <c:v>124.56867455562231</c:v>
                </c:pt>
                <c:pt idx="6">
                  <c:v>131.6098363967443</c:v>
                </c:pt>
                <c:pt idx="7">
                  <c:v>135.91841021873569</c:v>
                </c:pt>
                <c:pt idx="8">
                  <c:v>135.46284880293157</c:v>
                </c:pt>
                <c:pt idx="9">
                  <c:v>129.63695165595118</c:v>
                </c:pt>
                <c:pt idx="10">
                  <c:v>122.53461767743029</c:v>
                </c:pt>
                <c:pt idx="11">
                  <c:v>110.09819350476005</c:v>
                </c:pt>
                <c:pt idx="12">
                  <c:v>102.29586637234274</c:v>
                </c:pt>
                <c:pt idx="13">
                  <c:v>99.722104545054677</c:v>
                </c:pt>
                <c:pt idx="14">
                  <c:v>100.19647607293827</c:v>
                </c:pt>
                <c:pt idx="15">
                  <c:v>100</c:v>
                </c:pt>
                <c:pt idx="16">
                  <c:v>99.512819887044444</c:v>
                </c:pt>
                <c:pt idx="17">
                  <c:v>100.59964210351954</c:v>
                </c:pt>
                <c:pt idx="18">
                  <c:v>102.27806760755176</c:v>
                </c:pt>
                <c:pt idx="19">
                  <c:v>104.12274472023699</c:v>
                </c:pt>
                <c:pt idx="20">
                  <c:v>94.731775542975569</c:v>
                </c:pt>
                <c:pt idx="21">
                  <c:v>102.62873620050534</c:v>
                </c:pt>
                <c:pt idx="22">
                  <c:v>109.51094298257422</c:v>
                </c:pt>
              </c:numCache>
            </c:numRef>
          </c:val>
          <c:smooth val="0"/>
          <c:extLst>
            <c:ext xmlns:c16="http://schemas.microsoft.com/office/drawing/2014/chart" uri="{C3380CC4-5D6E-409C-BE32-E72D297353CC}">
              <c16:uniqueId val="{0000000B-618C-458E-B500-01D20B2E5D5F}"/>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DataAnnexFigure1.A!$D$13:$Z$13</c:f>
              <c:numCache>
                <c:formatCode>0.0</c:formatCode>
                <c:ptCount val="23"/>
                <c:pt idx="0">
                  <c:v>20.092085678462961</c:v>
                </c:pt>
                <c:pt idx="1">
                  <c:v>19.771146531166696</c:v>
                </c:pt>
                <c:pt idx="2">
                  <c:v>20.800096315100497</c:v>
                </c:pt>
                <c:pt idx="3">
                  <c:v>21.789615700388108</c:v>
                </c:pt>
                <c:pt idx="4">
                  <c:v>21.049709403493445</c:v>
                </c:pt>
                <c:pt idx="5">
                  <c:v>21.81506875749319</c:v>
                </c:pt>
                <c:pt idx="6">
                  <c:v>22.112253278506124</c:v>
                </c:pt>
                <c:pt idx="7">
                  <c:v>22.374252102089624</c:v>
                </c:pt>
                <c:pt idx="8">
                  <c:v>22.622398565360207</c:v>
                </c:pt>
                <c:pt idx="9">
                  <c:v>23.184865774511</c:v>
                </c:pt>
                <c:pt idx="10">
                  <c:v>22.804818544632774</c:v>
                </c:pt>
                <c:pt idx="11">
                  <c:v>22.163098261786761</c:v>
                </c:pt>
                <c:pt idx="12">
                  <c:v>22.47844780564909</c:v>
                </c:pt>
                <c:pt idx="13">
                  <c:v>22.169210678850209</c:v>
                </c:pt>
                <c:pt idx="14">
                  <c:v>21.32245269533718</c:v>
                </c:pt>
                <c:pt idx="15">
                  <c:v>20.348939032040622</c:v>
                </c:pt>
                <c:pt idx="16">
                  <c:v>20.17022983920338</c:v>
                </c:pt>
                <c:pt idx="17">
                  <c:v>19.433803455688913</c:v>
                </c:pt>
                <c:pt idx="18">
                  <c:v>18.615708375587356</c:v>
                </c:pt>
                <c:pt idx="19">
                  <c:v>17.636085171487949</c:v>
                </c:pt>
                <c:pt idx="20">
                  <c:v>18.54555147496945</c:v>
                </c:pt>
                <c:pt idx="21">
                  <c:v>18.090688719323396</c:v>
                </c:pt>
                <c:pt idx="22">
                  <c:v>17.19396730958298</c:v>
                </c:pt>
              </c:numCache>
            </c:numRef>
          </c:val>
          <c:extLst>
            <c:ext xmlns:c16="http://schemas.microsoft.com/office/drawing/2014/chart" uri="{C3380CC4-5D6E-409C-BE32-E72D297353CC}">
              <c16:uniqueId val="{00000000-B0AD-4007-914A-C2E77D0C3429}"/>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B0AD-4007-914A-C2E77D0C3429}"/>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B0AD-4007-914A-C2E77D0C3429}"/>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B0AD-4007-914A-C2E77D0C3429}"/>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B0AD-4007-914A-C2E77D0C3429}"/>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B0AD-4007-914A-C2E77D0C3429}"/>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B0AD-4007-914A-C2E77D0C3429}"/>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DataAnnexFigure1.B!$D$13:$Z$13</c:f>
              <c:numCache>
                <c:formatCode>#,##0</c:formatCode>
                <c:ptCount val="23"/>
                <c:pt idx="0">
                  <c:v>72.389603346337651</c:v>
                </c:pt>
                <c:pt idx="1">
                  <c:v>75.446502519159864</c:v>
                </c:pt>
                <c:pt idx="2">
                  <c:v>85.368220809859636</c:v>
                </c:pt>
                <c:pt idx="3">
                  <c:v>93.778537442969906</c:v>
                </c:pt>
                <c:pt idx="4">
                  <c:v>93.654233356738672</c:v>
                </c:pt>
                <c:pt idx="5">
                  <c:v>100.31720197270509</c:v>
                </c:pt>
                <c:pt idx="6">
                  <c:v>105.42671469597609</c:v>
                </c:pt>
                <c:pt idx="7">
                  <c:v>104.47794128797538</c:v>
                </c:pt>
                <c:pt idx="8">
                  <c:v>105.45498336385405</c:v>
                </c:pt>
                <c:pt idx="9">
                  <c:v>100.93743551693477</c:v>
                </c:pt>
                <c:pt idx="10">
                  <c:v>98.13594089834173</c:v>
                </c:pt>
                <c:pt idx="11">
                  <c:v>95.28268360799423</c:v>
                </c:pt>
                <c:pt idx="12">
                  <c:v>92.931127369949806</c:v>
                </c:pt>
                <c:pt idx="13">
                  <c:v>94.303985135136756</c:v>
                </c:pt>
                <c:pt idx="14">
                  <c:v>98.251937976434078</c:v>
                </c:pt>
                <c:pt idx="15">
                  <c:v>100</c:v>
                </c:pt>
                <c:pt idx="16">
                  <c:v>102.22889566356707</c:v>
                </c:pt>
                <c:pt idx="17">
                  <c:v>104.38772464120564</c:v>
                </c:pt>
                <c:pt idx="18">
                  <c:v>107.39730868415199</c:v>
                </c:pt>
                <c:pt idx="19">
                  <c:v>107.84818959335522</c:v>
                </c:pt>
                <c:pt idx="20">
                  <c:v>111.48048162237043</c:v>
                </c:pt>
                <c:pt idx="21">
                  <c:v>118.41761488129954</c:v>
                </c:pt>
                <c:pt idx="22">
                  <c:v>119.45267231062142</c:v>
                </c:pt>
              </c:numCache>
            </c:numRef>
          </c:val>
          <c:smooth val="0"/>
          <c:extLst>
            <c:ext xmlns:c16="http://schemas.microsoft.com/office/drawing/2014/chart" uri="{C3380CC4-5D6E-409C-BE32-E72D297353CC}">
              <c16:uniqueId val="{00000009-B0AD-4007-914A-C2E77D0C3429}"/>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B0AD-4007-914A-C2E77D0C3429}"/>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DataAnnexFigure1.C!$D$13:$Z$13</c:f>
              <c:numCache>
                <c:formatCode>#,##0</c:formatCode>
                <c:ptCount val="23"/>
                <c:pt idx="0">
                  <c:v>73.155013739015686</c:v>
                </c:pt>
                <c:pt idx="1">
                  <c:v>76.135415863576071</c:v>
                </c:pt>
                <c:pt idx="2">
                  <c:v>79.745211048510384</c:v>
                </c:pt>
                <c:pt idx="3">
                  <c:v>83.002422104654585</c:v>
                </c:pt>
                <c:pt idx="4">
                  <c:v>87.152915184652002</c:v>
                </c:pt>
                <c:pt idx="5">
                  <c:v>90.896375530963269</c:v>
                </c:pt>
                <c:pt idx="6">
                  <c:v>94.484755622691992</c:v>
                </c:pt>
                <c:pt idx="7">
                  <c:v>94.746460425546189</c:v>
                </c:pt>
                <c:pt idx="8">
                  <c:v>95.700050435969601</c:v>
                </c:pt>
                <c:pt idx="9">
                  <c:v>89.388178327863869</c:v>
                </c:pt>
                <c:pt idx="10">
                  <c:v>90.356357649454424</c:v>
                </c:pt>
                <c:pt idx="11">
                  <c:v>92.037126447703969</c:v>
                </c:pt>
                <c:pt idx="12">
                  <c:v>90.879529921293127</c:v>
                </c:pt>
                <c:pt idx="13">
                  <c:v>92.521144830440633</c:v>
                </c:pt>
                <c:pt idx="14">
                  <c:v>96.428983736486842</c:v>
                </c:pt>
                <c:pt idx="15">
                  <c:v>100</c:v>
                </c:pt>
                <c:pt idx="16">
                  <c:v>102.19196032017256</c:v>
                </c:pt>
                <c:pt idx="17">
                  <c:v>106.5540829924183</c:v>
                </c:pt>
                <c:pt idx="18">
                  <c:v>112.26484496138619</c:v>
                </c:pt>
                <c:pt idx="19">
                  <c:v>117.37745696169819</c:v>
                </c:pt>
                <c:pt idx="20">
                  <c:v>112.13864209977953</c:v>
                </c:pt>
                <c:pt idx="21">
                  <c:v>120.0966867190848</c:v>
                </c:pt>
                <c:pt idx="22">
                  <c:v>127.29904550389757</c:v>
                </c:pt>
              </c:numCache>
            </c:numRef>
          </c:val>
          <c:smooth val="0"/>
          <c:extLst>
            <c:ext xmlns:c16="http://schemas.microsoft.com/office/drawing/2014/chart" uri="{C3380CC4-5D6E-409C-BE32-E72D297353CC}">
              <c16:uniqueId val="{0000000B-B0AD-4007-914A-C2E77D0C3429}"/>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6222233770392563"/>
          <c:w val="0.91430185957633481"/>
          <c:h val="0.74797276941432755"/>
        </c:manualLayout>
      </c:layout>
      <c:barChart>
        <c:barDir val="col"/>
        <c:grouping val="stacked"/>
        <c:varyColors val="0"/>
        <c:ser>
          <c:idx val="2"/>
          <c:order val="0"/>
          <c:tx>
            <c:strRef>
              <c:f>'data-Fig1'!$Y$6</c:f>
              <c:strCache>
                <c:ptCount val="1"/>
                <c:pt idx="0">
                  <c:v>Dépenses sociales publiques en % du PIB</c:v>
                </c:pt>
              </c:strCache>
            </c:strRef>
          </c:tx>
          <c:spPr>
            <a:solidFill>
              <a:srgbClr val="4472C6"/>
            </a:solidFill>
          </c:spPr>
          <c:invertIfNegative val="0"/>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'data-Fig1'!$B$6:$X$6</c:f>
              <c:numCache>
                <c:formatCode>0.0</c:formatCode>
                <c:ptCount val="23"/>
                <c:pt idx="0">
                  <c:v>17.333305687302214</c:v>
                </c:pt>
                <c:pt idx="1">
                  <c:v>17.54004301770853</c:v>
                </c:pt>
                <c:pt idx="2">
                  <c:v>17.984622996792623</c:v>
                </c:pt>
                <c:pt idx="3">
                  <c:v>18.309996050565925</c:v>
                </c:pt>
                <c:pt idx="4">
                  <c:v>18.109329957796646</c:v>
                </c:pt>
                <c:pt idx="5">
                  <c:v>18.114375608436482</c:v>
                </c:pt>
                <c:pt idx="6">
                  <c:v>17.756584466209432</c:v>
                </c:pt>
                <c:pt idx="7">
                  <c:v>17.661951535492705</c:v>
                </c:pt>
                <c:pt idx="8">
                  <c:v>18.408865588487803</c:v>
                </c:pt>
                <c:pt idx="9">
                  <c:v>20.592662943957016</c:v>
                </c:pt>
                <c:pt idx="10">
                  <c:v>20.405087437380072</c:v>
                </c:pt>
                <c:pt idx="11">
                  <c:v>20.051915419827008</c:v>
                </c:pt>
                <c:pt idx="12">
                  <c:v>20.145739130745074</c:v>
                </c:pt>
                <c:pt idx="13">
                  <c:v>20.212323218264757</c:v>
                </c:pt>
                <c:pt idx="14">
                  <c:v>20.165220190092249</c:v>
                </c:pt>
                <c:pt idx="15">
                  <c:v>20.073176663911266</c:v>
                </c:pt>
                <c:pt idx="16">
                  <c:v>20.053441113902135</c:v>
                </c:pt>
                <c:pt idx="17">
                  <c:v>19.770764578211743</c:v>
                </c:pt>
                <c:pt idx="18">
                  <c:v>19.681604947137028</c:v>
                </c:pt>
                <c:pt idx="19">
                  <c:v>20.101167150527353</c:v>
                </c:pt>
                <c:pt idx="20">
                  <c:v>22.960820572933489</c:v>
                </c:pt>
                <c:pt idx="21">
                  <c:v>21.978403763557449</c:v>
                </c:pt>
                <c:pt idx="22">
                  <c:v>21.093849593005064</c:v>
                </c:pt>
              </c:numCache>
            </c:numRef>
          </c:val>
          <c:extLst>
            <c:ext xmlns:c16="http://schemas.microsoft.com/office/drawing/2014/chart" uri="{C3380CC4-5D6E-409C-BE32-E72D297353CC}">
              <c16:uniqueId val="{00000000-D8E7-47CB-8CFC-0B1EEE53ADF2}"/>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D8E7-47CB-8CFC-0B1EEE53ADF2}"/>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D8E7-47CB-8CFC-0B1EEE53ADF2}"/>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D8E7-47CB-8CFC-0B1EEE53ADF2}"/>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D8E7-47CB-8CFC-0B1EEE53ADF2}"/>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D8E7-47CB-8CFC-0B1EEE53ADF2}"/>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'data-Fig1'!$Y$4</c:f>
              <c:strCache>
                <c:ptCount val="1"/>
                <c:pt idx="0">
                  <c:v>Dépenses sociales publiques réelles (échelle de droite)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D8E7-47CB-8CFC-0B1EEE53ADF2}"/>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'data-Fig1'!$B$4:$X$4</c:f>
              <c:numCache>
                <c:formatCode>0</c:formatCode>
                <c:ptCount val="23"/>
                <c:pt idx="0">
                  <c:v>63.376964341075279</c:v>
                </c:pt>
                <c:pt idx="1">
                  <c:v>65.789612241233186</c:v>
                </c:pt>
                <c:pt idx="2">
                  <c:v>69.231821291185611</c:v>
                </c:pt>
                <c:pt idx="3">
                  <c:v>72.253007702143734</c:v>
                </c:pt>
                <c:pt idx="4">
                  <c:v>74.60397642589858</c:v>
                </c:pt>
                <c:pt idx="5">
                  <c:v>77.722951100178406</c:v>
                </c:pt>
                <c:pt idx="6" formatCode="#,##0">
                  <c:v>80.186116043671305</c:v>
                </c:pt>
                <c:pt idx="7" formatCode="#,##0">
                  <c:v>83.970655926407701</c:v>
                </c:pt>
                <c:pt idx="8" formatCode="#,##0">
                  <c:v>87.527761091605981</c:v>
                </c:pt>
                <c:pt idx="9" formatCode="#,##0">
                  <c:v>93.702189600524974</c:v>
                </c:pt>
                <c:pt idx="10" formatCode="#,##0">
                  <c:v>94.104694093365822</c:v>
                </c:pt>
                <c:pt idx="11" formatCode="#,##0">
                  <c:v>92.746213979518942</c:v>
                </c:pt>
                <c:pt idx="12" formatCode="#,##0">
                  <c:v>92.767102464025001</c:v>
                </c:pt>
                <c:pt idx="13" formatCode="#,##0">
                  <c:v>94.119078936485167</c:v>
                </c:pt>
                <c:pt idx="14" formatCode="#,##0">
                  <c:v>96.541925463152154</c:v>
                </c:pt>
                <c:pt idx="15" formatCode="#,##0">
                  <c:v>100</c:v>
                </c:pt>
                <c:pt idx="16" formatCode="#,##0">
                  <c:v>102.91955823784112</c:v>
                </c:pt>
                <c:pt idx="17" formatCode="#,##0">
                  <c:v>105.04641002669896</c:v>
                </c:pt>
                <c:pt idx="18" formatCode="#,##0">
                  <c:v>108.42586143898561</c:v>
                </c:pt>
                <c:pt idx="19" formatCode="#,##0">
                  <c:v>113.69065338728157</c:v>
                </c:pt>
                <c:pt idx="20" formatCode="#,##0">
                  <c:v>126.50124635235979</c:v>
                </c:pt>
                <c:pt idx="21" formatCode="#,##0">
                  <c:v>131.10758539886135</c:v>
                </c:pt>
                <c:pt idx="22" formatCode="#,##0">
                  <c:v>127.86827330427357</c:v>
                </c:pt>
              </c:numCache>
            </c:numRef>
          </c:val>
          <c:smooth val="0"/>
          <c:extLst>
            <c:ext xmlns:c16="http://schemas.microsoft.com/office/drawing/2014/chart" uri="{C3380CC4-5D6E-409C-BE32-E72D297353CC}">
              <c16:uniqueId val="{00000009-D8E7-47CB-8CFC-0B1EEE53ADF2}"/>
            </c:ext>
          </c:extLst>
        </c:ser>
        <c:ser>
          <c:idx val="0"/>
          <c:order val="2"/>
          <c:tx>
            <c:strRef>
              <c:f>'data-Fig1'!$Y$5</c:f>
              <c:strCache>
                <c:ptCount val="1"/>
                <c:pt idx="0">
                  <c:v>PIB réel (échelle de droite)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D8E7-47CB-8CFC-0B1EEE53ADF2}"/>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'data-Fig1'!$B$5:$X$5</c:f>
              <c:numCache>
                <c:formatCode>0</c:formatCode>
                <c:ptCount val="23"/>
                <c:pt idx="0">
                  <c:v>73.274456198458154</c:v>
                </c:pt>
                <c:pt idx="1">
                  <c:v>75.325005862740397</c:v>
                </c:pt>
                <c:pt idx="2">
                  <c:v>77.207765274098193</c:v>
                </c:pt>
                <c:pt idx="3">
                  <c:v>79.265713638418788</c:v>
                </c:pt>
                <c:pt idx="4">
                  <c:v>82.518154908609262</c:v>
                </c:pt>
                <c:pt idx="5" formatCode="#,##0">
                  <c:v>85.513048422915048</c:v>
                </c:pt>
                <c:pt idx="6" formatCode="#,##0">
                  <c:v>89.57093346276487</c:v>
                </c:pt>
                <c:pt idx="7" formatCode="#,##0">
                  <c:v>93.775929612127584</c:v>
                </c:pt>
                <c:pt idx="8" formatCode="#,##0">
                  <c:v>94.430463535092045</c:v>
                </c:pt>
                <c:pt idx="9" formatCode="#,##0">
                  <c:v>90.011973116095149</c:v>
                </c:pt>
                <c:pt idx="10" formatCode="#,##0">
                  <c:v>91.734732808351168</c:v>
                </c:pt>
                <c:pt idx="11" formatCode="#,##0">
                  <c:v>93.406661644671601</c:v>
                </c:pt>
                <c:pt idx="12" formatCode="#,##0">
                  <c:v>93.832359908625492</c:v>
                </c:pt>
                <c:pt idx="13" formatCode="#,##0">
                  <c:v>94.817840119404551</c:v>
                </c:pt>
                <c:pt idx="14" formatCode="#,##0">
                  <c:v>96.961598628854773</c:v>
                </c:pt>
                <c:pt idx="15" formatCode="#,##0">
                  <c:v>100</c:v>
                </c:pt>
                <c:pt idx="16" formatCode="#,##0">
                  <c:v>102.49306541501937</c:v>
                </c:pt>
                <c:pt idx="17" formatCode="#,##0">
                  <c:v>105.82990647814719</c:v>
                </c:pt>
                <c:pt idx="18" formatCode="#,##0">
                  <c:v>109.0794172099768</c:v>
                </c:pt>
                <c:pt idx="19" formatCode="#,##0">
                  <c:v>111.73414596517705</c:v>
                </c:pt>
                <c:pt idx="20" formatCode="#,##0">
                  <c:v>107.51121500533212</c:v>
                </c:pt>
                <c:pt idx="21" formatCode="#,##0">
                  <c:v>113.76654278725485</c:v>
                </c:pt>
                <c:pt idx="22" formatCode="#,##0">
                  <c:v>118.00632470289145</c:v>
                </c:pt>
              </c:numCache>
            </c:numRef>
          </c:val>
          <c:smooth val="0"/>
          <c:extLst>
            <c:ext xmlns:c16="http://schemas.microsoft.com/office/drawing/2014/chart" uri="{C3380CC4-5D6E-409C-BE32-E72D297353CC}">
              <c16:uniqueId val="{0000000B-D8E7-47CB-8CFC-0B1EEE53ADF2}"/>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General" sourceLinked="1"/>
        <c:majorTickMark val="in"/>
        <c:minorTickMark val="none"/>
        <c:tickLblPos val="low"/>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2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1948888920955E-2"/>
              <c:y val="7.39199164037312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6.6077670251729934E-2"/>
          <c:y val="2.6755862237506381E-2"/>
          <c:w val="0.86784465949654011"/>
          <c:h val="0.1423566366827787"/>
        </c:manualLayout>
      </c:layout>
      <c:overlay val="0"/>
      <c:txPr>
        <a:bodyPr/>
        <a:lstStyle/>
        <a:p>
          <a:pPr>
            <a:defRPr sz="10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DataAnnexFigure1.A!$D$14:$Z$14</c:f>
              <c:numCache>
                <c:formatCode>0.0</c:formatCode>
                <c:ptCount val="23"/>
                <c:pt idx="0">
                  <c:v>14.461831369710454</c:v>
                </c:pt>
                <c:pt idx="1">
                  <c:v>14.482118420257265</c:v>
                </c:pt>
                <c:pt idx="2">
                  <c:v>15.807659514740966</c:v>
                </c:pt>
                <c:pt idx="3">
                  <c:v>16.731892125324929</c:v>
                </c:pt>
                <c:pt idx="4">
                  <c:v>16.492056439294345</c:v>
                </c:pt>
                <c:pt idx="5">
                  <c:v>15.617738777304693</c:v>
                </c:pt>
                <c:pt idx="6">
                  <c:v>14.977369525458837</c:v>
                </c:pt>
                <c:pt idx="7">
                  <c:v>15.825052610179622</c:v>
                </c:pt>
                <c:pt idx="8">
                  <c:v>16.149977079327787</c:v>
                </c:pt>
                <c:pt idx="9">
                  <c:v>18.491271824816952</c:v>
                </c:pt>
                <c:pt idx="10">
                  <c:v>17.73221148054019</c:v>
                </c:pt>
                <c:pt idx="11">
                  <c:v>18.145675705117608</c:v>
                </c:pt>
                <c:pt idx="12">
                  <c:v>17.793883705837718</c:v>
                </c:pt>
                <c:pt idx="13">
                  <c:v>17.324977433138773</c:v>
                </c:pt>
                <c:pt idx="14">
                  <c:v>17.511569284978854</c:v>
                </c:pt>
                <c:pt idx="15">
                  <c:v>16.648344645578067</c:v>
                </c:pt>
                <c:pt idx="16">
                  <c:v>16.491148711566446</c:v>
                </c:pt>
                <c:pt idx="17">
                  <c:v>17.496032543653076</c:v>
                </c:pt>
                <c:pt idx="18">
                  <c:v>17.77881265997399</c:v>
                </c:pt>
                <c:pt idx="19">
                  <c:v>18.691454123041808</c:v>
                </c:pt>
                <c:pt idx="20">
                  <c:v>23.013227932971152</c:v>
                </c:pt>
                <c:pt idx="21">
                  <c:v>22.311942443262865</c:v>
                </c:pt>
                <c:pt idx="22">
                  <c:v>20.778262216923839</c:v>
                </c:pt>
              </c:numCache>
            </c:numRef>
          </c:val>
          <c:extLst>
            <c:ext xmlns:c16="http://schemas.microsoft.com/office/drawing/2014/chart" uri="{C3380CC4-5D6E-409C-BE32-E72D297353CC}">
              <c16:uniqueId val="{00000000-03B0-44C2-B53F-932AF091EDC0}"/>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03B0-44C2-B53F-932AF091EDC0}"/>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03B0-44C2-B53F-932AF091EDC0}"/>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03B0-44C2-B53F-932AF091EDC0}"/>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03B0-44C2-B53F-932AF091EDC0}"/>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03B0-44C2-B53F-932AF091EDC0}"/>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03B0-44C2-B53F-932AF091EDC0}"/>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DataAnnexFigure1.B!$D$14:$Z$14</c:f>
              <c:numCache>
                <c:formatCode>#,##0</c:formatCode>
                <c:ptCount val="23"/>
                <c:pt idx="0">
                  <c:v>57.431554737749948</c:v>
                </c:pt>
                <c:pt idx="1">
                  <c:v>61.112663883562512</c:v>
                </c:pt>
                <c:pt idx="2">
                  <c:v>67.51000088602899</c:v>
                </c:pt>
                <c:pt idx="3">
                  <c:v>71.86983973233383</c:v>
                </c:pt>
                <c:pt idx="4">
                  <c:v>76.009152883577556</c:v>
                </c:pt>
                <c:pt idx="5">
                  <c:v>75.711216889074279</c:v>
                </c:pt>
                <c:pt idx="6">
                  <c:v>78.589593237322447</c:v>
                </c:pt>
                <c:pt idx="7">
                  <c:v>89.442402580331233</c:v>
                </c:pt>
                <c:pt idx="8">
                  <c:v>92.832786682101073</c:v>
                </c:pt>
                <c:pt idx="9">
                  <c:v>97.094877695555496</c:v>
                </c:pt>
                <c:pt idx="10">
                  <c:v>91.306054636832499</c:v>
                </c:pt>
                <c:pt idx="11">
                  <c:v>94.332179062757533</c:v>
                </c:pt>
                <c:pt idx="12">
                  <c:v>91.936310299529268</c:v>
                </c:pt>
                <c:pt idx="13">
                  <c:v>92.013962565858847</c:v>
                </c:pt>
                <c:pt idx="14">
                  <c:v>96.517670255391536</c:v>
                </c:pt>
                <c:pt idx="15">
                  <c:v>100</c:v>
                </c:pt>
                <c:pt idx="16">
                  <c:v>105.8838633794028</c:v>
                </c:pt>
                <c:pt idx="17">
                  <c:v>116.10117538516998</c:v>
                </c:pt>
                <c:pt idx="18">
                  <c:v>123.69940407720439</c:v>
                </c:pt>
                <c:pt idx="19">
                  <c:v>135.09604859169735</c:v>
                </c:pt>
                <c:pt idx="20">
                  <c:v>156.0989675768829</c:v>
                </c:pt>
                <c:pt idx="21">
                  <c:v>160.35427799341068</c:v>
                </c:pt>
                <c:pt idx="22">
                  <c:v>155.66674139513049</c:v>
                </c:pt>
              </c:numCache>
            </c:numRef>
          </c:val>
          <c:smooth val="0"/>
          <c:extLst>
            <c:ext xmlns:c16="http://schemas.microsoft.com/office/drawing/2014/chart" uri="{C3380CC4-5D6E-409C-BE32-E72D297353CC}">
              <c16:uniqueId val="{00000009-03B0-44C2-B53F-932AF091EDC0}"/>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03B0-44C2-B53F-932AF091EDC0}"/>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DataAnnexFigure1.C!$D$14:$Z$14</c:f>
              <c:numCache>
                <c:formatCode>#,##0</c:formatCode>
                <c:ptCount val="23"/>
                <c:pt idx="0">
                  <c:v>67.70328409234186</c:v>
                </c:pt>
                <c:pt idx="1">
                  <c:v>70.420552891928693</c:v>
                </c:pt>
                <c:pt idx="2">
                  <c:v>70.814569404367106</c:v>
                </c:pt>
                <c:pt idx="3">
                  <c:v>72.331904485486461</c:v>
                </c:pt>
                <c:pt idx="4">
                  <c:v>77.975529581489369</c:v>
                </c:pt>
                <c:pt idx="5">
                  <c:v>82.751092363053672</c:v>
                </c:pt>
                <c:pt idx="6">
                  <c:v>87.978473191663326</c:v>
                </c:pt>
                <c:pt idx="7">
                  <c:v>95.416930677956586</c:v>
                </c:pt>
                <c:pt idx="8">
                  <c:v>97.525164389869616</c:v>
                </c:pt>
                <c:pt idx="9">
                  <c:v>90.05102104532267</c:v>
                </c:pt>
                <c:pt idx="10">
                  <c:v>87.500078848029304</c:v>
                </c:pt>
                <c:pt idx="11">
                  <c:v>89.115136547117245</c:v>
                </c:pt>
                <c:pt idx="12">
                  <c:v>90.062998561520217</c:v>
                </c:pt>
                <c:pt idx="13">
                  <c:v>94.163080762538613</c:v>
                </c:pt>
                <c:pt idx="14">
                  <c:v>95.75181367261014</c:v>
                </c:pt>
                <c:pt idx="15">
                  <c:v>100</c:v>
                </c:pt>
                <c:pt idx="16">
                  <c:v>106.30368696817401</c:v>
                </c:pt>
                <c:pt idx="17">
                  <c:v>110.76307219956328</c:v>
                </c:pt>
                <c:pt idx="18">
                  <c:v>116.178055338798</c:v>
                </c:pt>
                <c:pt idx="19">
                  <c:v>118.98428569248776</c:v>
                </c:pt>
                <c:pt idx="20">
                  <c:v>110.84302813555321</c:v>
                </c:pt>
                <c:pt idx="21">
                  <c:v>115.72349692184068</c:v>
                </c:pt>
                <c:pt idx="22">
                  <c:v>123.09185611389859</c:v>
                </c:pt>
              </c:numCache>
            </c:numRef>
          </c:val>
          <c:smooth val="0"/>
          <c:extLst>
            <c:ext xmlns:c16="http://schemas.microsoft.com/office/drawing/2014/chart" uri="{C3380CC4-5D6E-409C-BE32-E72D297353CC}">
              <c16:uniqueId val="{0000000B-03B0-44C2-B53F-932AF091EDC0}"/>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7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DataAnnexFigure1.A!$D$15:$Z$15</c:f>
              <c:numCache>
                <c:formatCode>0.0</c:formatCode>
                <c:ptCount val="23"/>
                <c:pt idx="0">
                  <c:v>13.136180183931589</c:v>
                </c:pt>
                <c:pt idx="1">
                  <c:v>13.947971522195516</c:v>
                </c:pt>
                <c:pt idx="2">
                  <c:v>14.857912195626009</c:v>
                </c:pt>
                <c:pt idx="3">
                  <c:v>15.421884247824796</c:v>
                </c:pt>
                <c:pt idx="4">
                  <c:v>15.740560714639148</c:v>
                </c:pt>
                <c:pt idx="5">
                  <c:v>15.834277413299025</c:v>
                </c:pt>
                <c:pt idx="6">
                  <c:v>15.84128561084105</c:v>
                </c:pt>
                <c:pt idx="7">
                  <c:v>16.746134224431927</c:v>
                </c:pt>
                <c:pt idx="8">
                  <c:v>19.954993722246027</c:v>
                </c:pt>
                <c:pt idx="9">
                  <c:v>23.85305306795998</c:v>
                </c:pt>
                <c:pt idx="10">
                  <c:v>24.134303043702037</c:v>
                </c:pt>
                <c:pt idx="11">
                  <c:v>23.293968883775424</c:v>
                </c:pt>
                <c:pt idx="12">
                  <c:v>23.048196047799294</c:v>
                </c:pt>
                <c:pt idx="13">
                  <c:v>21.81228854026908</c:v>
                </c:pt>
                <c:pt idx="14">
                  <c:v>20.091788563484759</c:v>
                </c:pt>
                <c:pt idx="15">
                  <c:v>15.195917740420613</c:v>
                </c:pt>
                <c:pt idx="16">
                  <c:v>15.129683486524211</c:v>
                </c:pt>
                <c:pt idx="17">
                  <c:v>14.180630524746377</c:v>
                </c:pt>
                <c:pt idx="18">
                  <c:v>13.518511811525268</c:v>
                </c:pt>
                <c:pt idx="19">
                  <c:v>12.867963758136563</c:v>
                </c:pt>
                <c:pt idx="20">
                  <c:v>15.694389832852137</c:v>
                </c:pt>
                <c:pt idx="21">
                  <c:v>14.177949266303875</c:v>
                </c:pt>
                <c:pt idx="22">
                  <c:v>12.779294507343227</c:v>
                </c:pt>
              </c:numCache>
            </c:numRef>
          </c:val>
          <c:extLst>
            <c:ext xmlns:c16="http://schemas.microsoft.com/office/drawing/2014/chart" uri="{C3380CC4-5D6E-409C-BE32-E72D297353CC}">
              <c16:uniqueId val="{00000000-62FA-446E-89AE-B119C06005F9}"/>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62FA-446E-89AE-B119C06005F9}"/>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62FA-446E-89AE-B119C06005F9}"/>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62FA-446E-89AE-B119C06005F9}"/>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62FA-446E-89AE-B119C06005F9}"/>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62FA-446E-89AE-B119C06005F9}"/>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62FA-446E-89AE-B119C06005F9}"/>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DataAnnexFigure1.B!$D$15:$Z$15</c:f>
              <c:numCache>
                <c:formatCode>#,##0</c:formatCode>
                <c:ptCount val="23"/>
                <c:pt idx="0">
                  <c:v>47.659654999090847</c:v>
                </c:pt>
                <c:pt idx="1">
                  <c:v>54.299499956608734</c:v>
                </c:pt>
                <c:pt idx="2">
                  <c:v>61.589073570059725</c:v>
                </c:pt>
                <c:pt idx="3">
                  <c:v>66.121522444000675</c:v>
                </c:pt>
                <c:pt idx="4">
                  <c:v>70.881653351763035</c:v>
                </c:pt>
                <c:pt idx="5">
                  <c:v>75.869861933447837</c:v>
                </c:pt>
                <c:pt idx="6">
                  <c:v>79.297016981655958</c:v>
                </c:pt>
                <c:pt idx="7">
                  <c:v>85.165082547951386</c:v>
                </c:pt>
                <c:pt idx="8">
                  <c:v>92.681411144358464</c:v>
                </c:pt>
                <c:pt idx="9">
                  <c:v>104.97937189298902</c:v>
                </c:pt>
                <c:pt idx="10">
                  <c:v>105.8597518196857</c:v>
                </c:pt>
                <c:pt idx="11">
                  <c:v>102.19241846804185</c:v>
                </c:pt>
                <c:pt idx="12">
                  <c:v>101.69314658282572</c:v>
                </c:pt>
                <c:pt idx="13">
                  <c:v>97.847885977690254</c:v>
                </c:pt>
                <c:pt idx="14">
                  <c:v>97.800114403737297</c:v>
                </c:pt>
                <c:pt idx="15">
                  <c:v>100</c:v>
                </c:pt>
                <c:pt idx="16">
                  <c:v>102.29273352571548</c:v>
                </c:pt>
                <c:pt idx="17">
                  <c:v>105.29583939824411</c:v>
                </c:pt>
                <c:pt idx="18">
                  <c:v>109.57600827187417</c:v>
                </c:pt>
                <c:pt idx="19">
                  <c:v>112.8465186386324</c:v>
                </c:pt>
                <c:pt idx="20">
                  <c:v>144.34039505545505</c:v>
                </c:pt>
                <c:pt idx="21">
                  <c:v>145.65138804493137</c:v>
                </c:pt>
                <c:pt idx="22">
                  <c:v>141.380501489501</c:v>
                </c:pt>
              </c:numCache>
            </c:numRef>
          </c:val>
          <c:smooth val="0"/>
          <c:extLst>
            <c:ext xmlns:c16="http://schemas.microsoft.com/office/drawing/2014/chart" uri="{C3380CC4-5D6E-409C-BE32-E72D297353CC}">
              <c16:uniqueId val="{00000009-62FA-446E-89AE-B119C06005F9}"/>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62FA-446E-89AE-B119C06005F9}"/>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DataAnnexFigure1.C!$D$15:$Z$15</c:f>
              <c:numCache>
                <c:formatCode>#,##0</c:formatCode>
                <c:ptCount val="23"/>
                <c:pt idx="0">
                  <c:v>54.902123882182011</c:v>
                </c:pt>
                <c:pt idx="1">
                  <c:v>57.815133399859221</c:v>
                </c:pt>
                <c:pt idx="2">
                  <c:v>61.225859174572165</c:v>
                </c:pt>
                <c:pt idx="3">
                  <c:v>63.071262421359535</c:v>
                </c:pt>
                <c:pt idx="4">
                  <c:v>67.352822612242917</c:v>
                </c:pt>
                <c:pt idx="5">
                  <c:v>71.218572685535065</c:v>
                </c:pt>
                <c:pt idx="6">
                  <c:v>74.770850764939539</c:v>
                </c:pt>
                <c:pt idx="7">
                  <c:v>78.741271237863501</c:v>
                </c:pt>
                <c:pt idx="8">
                  <c:v>75.210457126688453</c:v>
                </c:pt>
                <c:pt idx="9">
                  <c:v>71.377895304737777</c:v>
                </c:pt>
                <c:pt idx="10">
                  <c:v>72.579165674878894</c:v>
                </c:pt>
                <c:pt idx="11">
                  <c:v>73.184350783128082</c:v>
                </c:pt>
                <c:pt idx="12">
                  <c:v>73.180295460494591</c:v>
                </c:pt>
                <c:pt idx="13">
                  <c:v>74.004079911452266</c:v>
                </c:pt>
                <c:pt idx="14">
                  <c:v>80.404953149848396</c:v>
                </c:pt>
                <c:pt idx="15">
                  <c:v>100</c:v>
                </c:pt>
                <c:pt idx="16">
                  <c:v>102.00665353750345</c:v>
                </c:pt>
                <c:pt idx="17">
                  <c:v>111.19270322650837</c:v>
                </c:pt>
                <c:pt idx="18">
                  <c:v>120.67470623725494</c:v>
                </c:pt>
                <c:pt idx="19">
                  <c:v>127.24053926336791</c:v>
                </c:pt>
                <c:pt idx="20">
                  <c:v>135.10977818042551</c:v>
                </c:pt>
                <c:pt idx="21">
                  <c:v>153.46882722641394</c:v>
                </c:pt>
                <c:pt idx="22">
                  <c:v>168.94538173989955</c:v>
                </c:pt>
              </c:numCache>
            </c:numRef>
          </c:val>
          <c:smooth val="0"/>
          <c:extLst>
            <c:ext xmlns:c16="http://schemas.microsoft.com/office/drawing/2014/chart" uri="{C3380CC4-5D6E-409C-BE32-E72D297353CC}">
              <c16:uniqueId val="{0000000B-62FA-446E-89AE-B119C06005F9}"/>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8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DataAnnexFigure1.A!$D$36:$Z$36</c:f>
              <c:numCache>
                <c:formatCode>0.0</c:formatCode>
                <c:ptCount val="23"/>
                <c:pt idx="0">
                  <c:v>16.044731119702892</c:v>
                </c:pt>
                <c:pt idx="1">
                  <c:v>17.28001126321783</c:v>
                </c:pt>
                <c:pt idx="2">
                  <c:v>17.166956826236259</c:v>
                </c:pt>
                <c:pt idx="3">
                  <c:v>16.668233695503307</c:v>
                </c:pt>
                <c:pt idx="4">
                  <c:v>15.656603109343035</c:v>
                </c:pt>
                <c:pt idx="5">
                  <c:v>15.218638185051134</c:v>
                </c:pt>
                <c:pt idx="6">
                  <c:v>14.823872711584936</c:v>
                </c:pt>
                <c:pt idx="7">
                  <c:v>14.356605167645212</c:v>
                </c:pt>
                <c:pt idx="8">
                  <c:v>14.590661104926275</c:v>
                </c:pt>
                <c:pt idx="9">
                  <c:v>15.129411880223694</c:v>
                </c:pt>
                <c:pt idx="10">
                  <c:v>15.257055561457783</c:v>
                </c:pt>
                <c:pt idx="11">
                  <c:v>15.005074233396536</c:v>
                </c:pt>
                <c:pt idx="12">
                  <c:v>15.229923472962978</c:v>
                </c:pt>
                <c:pt idx="13">
                  <c:v>15.29036761200045</c:v>
                </c:pt>
                <c:pt idx="14">
                  <c:v>15.29195980467172</c:v>
                </c:pt>
                <c:pt idx="15">
                  <c:v>15.29968819575695</c:v>
                </c:pt>
                <c:pt idx="16">
                  <c:v>15.303440201536613</c:v>
                </c:pt>
                <c:pt idx="17">
                  <c:v>15.928790741178872</c:v>
                </c:pt>
                <c:pt idx="18">
                  <c:v>15.962019635746264</c:v>
                </c:pt>
                <c:pt idx="19">
                  <c:v>16.128474189890788</c:v>
                </c:pt>
                <c:pt idx="20">
                  <c:v>20.061408303495956</c:v>
                </c:pt>
                <c:pt idx="21">
                  <c:v>18.343164138348168</c:v>
                </c:pt>
              </c:numCache>
            </c:numRef>
          </c:val>
          <c:extLst>
            <c:ext xmlns:c16="http://schemas.microsoft.com/office/drawing/2014/chart" uri="{C3380CC4-5D6E-409C-BE32-E72D297353CC}">
              <c16:uniqueId val="{00000000-0CC5-4064-BB13-390E8AFFF1AC}"/>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0CC5-4064-BB13-390E8AFFF1AC}"/>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0CC5-4064-BB13-390E8AFFF1AC}"/>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0CC5-4064-BB13-390E8AFFF1AC}"/>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0CC5-4064-BB13-390E8AFFF1AC}"/>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0CC5-4064-BB13-390E8AFFF1AC}"/>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0CC5-4064-BB13-390E8AFFF1AC}"/>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DataAnnexFigure1.B!$D$36:$Y$36</c:f>
              <c:numCache>
                <c:formatCode>#,##0</c:formatCode>
                <c:ptCount val="22"/>
                <c:pt idx="0">
                  <c:v>65.12112570858433</c:v>
                </c:pt>
                <c:pt idx="1">
                  <c:v>70.782453163657763</c:v>
                </c:pt>
                <c:pt idx="2">
                  <c:v>69.577059294733388</c:v>
                </c:pt>
                <c:pt idx="3">
                  <c:v>67.6848545410556</c:v>
                </c:pt>
                <c:pt idx="4">
                  <c:v>66.979330116178645</c:v>
                </c:pt>
                <c:pt idx="5">
                  <c:v>67.612802007150123</c:v>
                </c:pt>
                <c:pt idx="6">
                  <c:v>69.117527710455946</c:v>
                </c:pt>
                <c:pt idx="7">
                  <c:v>71.260043647044242</c:v>
                </c:pt>
                <c:pt idx="8">
                  <c:v>72.486191975070611</c:v>
                </c:pt>
                <c:pt idx="9">
                  <c:v>76.618147126888388</c:v>
                </c:pt>
                <c:pt idx="10">
                  <c:v>80.428888387813458</c:v>
                </c:pt>
                <c:pt idx="11">
                  <c:v>81.877388653788941</c:v>
                </c:pt>
                <c:pt idx="12">
                  <c:v>86.57978056939811</c:v>
                </c:pt>
                <c:pt idx="13">
                  <c:v>90.964566603439664</c:v>
                </c:pt>
                <c:pt idx="14">
                  <c:v>94.711366708484718</c:v>
                </c:pt>
                <c:pt idx="15">
                  <c:v>100</c:v>
                </c:pt>
                <c:pt idx="16">
                  <c:v>105.49759828170838</c:v>
                </c:pt>
                <c:pt idx="17">
                  <c:v>114.18617158835832</c:v>
                </c:pt>
                <c:pt idx="18">
                  <c:v>119.04233655633604</c:v>
                </c:pt>
                <c:pt idx="19">
                  <c:v>126.51570038193275</c:v>
                </c:pt>
                <c:pt idx="20">
                  <c:v>156.9759882945169</c:v>
                </c:pt>
                <c:pt idx="21">
                  <c:v>156.86890552076335</c:v>
                </c:pt>
              </c:numCache>
            </c:numRef>
          </c:val>
          <c:smooth val="0"/>
          <c:extLst>
            <c:ext xmlns:c16="http://schemas.microsoft.com/office/drawing/2014/chart" uri="{C3380CC4-5D6E-409C-BE32-E72D297353CC}">
              <c16:uniqueId val="{00000009-0CC5-4064-BB13-390E8AFFF1AC}"/>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0CC5-4064-BB13-390E8AFFF1AC}"/>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DataAnnexFigure1.C!$D$36:$Y$36</c:f>
              <c:numCache>
                <c:formatCode>#,##0</c:formatCode>
                <c:ptCount val="22"/>
                <c:pt idx="0">
                  <c:v>60.77547004109762</c:v>
                </c:pt>
                <c:pt idx="1">
                  <c:v>60.978921774897387</c:v>
                </c:pt>
                <c:pt idx="2">
                  <c:v>60.90841771838096</c:v>
                </c:pt>
                <c:pt idx="3">
                  <c:v>61.757499757345286</c:v>
                </c:pt>
                <c:pt idx="4">
                  <c:v>64.712633212634088</c:v>
                </c:pt>
                <c:pt idx="5">
                  <c:v>67.387704158416597</c:v>
                </c:pt>
                <c:pt idx="6">
                  <c:v>71.149650123044012</c:v>
                </c:pt>
                <c:pt idx="7">
                  <c:v>75.442364146487861</c:v>
                </c:pt>
                <c:pt idx="8">
                  <c:v>77.895425807641928</c:v>
                </c:pt>
                <c:pt idx="9">
                  <c:v>78.58335142613322</c:v>
                </c:pt>
                <c:pt idx="10">
                  <c:v>83.037730407665194</c:v>
                </c:pt>
                <c:pt idx="11">
                  <c:v>87.655376205224684</c:v>
                </c:pt>
                <c:pt idx="12">
                  <c:v>89.923774418963561</c:v>
                </c:pt>
                <c:pt idx="13">
                  <c:v>93.894358798004433</c:v>
                </c:pt>
                <c:pt idx="14">
                  <c:v>97.574378548595774</c:v>
                </c:pt>
                <c:pt idx="15">
                  <c:v>100</c:v>
                </c:pt>
                <c:pt idx="16">
                  <c:v>104.52166533181737</c:v>
                </c:pt>
                <c:pt idx="17">
                  <c:v>108.99146160544916</c:v>
                </c:pt>
                <c:pt idx="18">
                  <c:v>113.42784997142758</c:v>
                </c:pt>
                <c:pt idx="19">
                  <c:v>118.14201350201326</c:v>
                </c:pt>
                <c:pt idx="20">
                  <c:v>115.9479387975273</c:v>
                </c:pt>
                <c:pt idx="21">
                  <c:v>125.93345635402186</c:v>
                </c:pt>
              </c:numCache>
            </c:numRef>
          </c:val>
          <c:smooth val="0"/>
          <c:extLst>
            <c:ext xmlns:c16="http://schemas.microsoft.com/office/drawing/2014/chart" uri="{C3380CC4-5D6E-409C-BE32-E72D297353CC}">
              <c16:uniqueId val="{0000000B-0CC5-4064-BB13-390E8AFFF1AC}"/>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7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DataAnnexFigure1.A!$D$16:$Z$16</c:f>
              <c:numCache>
                <c:formatCode>0.0</c:formatCode>
                <c:ptCount val="23"/>
                <c:pt idx="0">
                  <c:v>22.609276462516231</c:v>
                </c:pt>
                <c:pt idx="1">
                  <c:v>22.800504942211614</c:v>
                </c:pt>
                <c:pt idx="2">
                  <c:v>23.229697550415889</c:v>
                </c:pt>
                <c:pt idx="3">
                  <c:v>23.560695141155644</c:v>
                </c:pt>
                <c:pt idx="4">
                  <c:v>23.821008291621705</c:v>
                </c:pt>
                <c:pt idx="5">
                  <c:v>24.055267028820566</c:v>
                </c:pt>
                <c:pt idx="6">
                  <c:v>24.176185548946343</c:v>
                </c:pt>
                <c:pt idx="7">
                  <c:v>24.003035041321482</c:v>
                </c:pt>
                <c:pt idx="8">
                  <c:v>24.933633907425342</c:v>
                </c:pt>
                <c:pt idx="9">
                  <c:v>26.952992242784319</c:v>
                </c:pt>
                <c:pt idx="10">
                  <c:v>26.93755432175487</c:v>
                </c:pt>
                <c:pt idx="11">
                  <c:v>26.545639448937536</c:v>
                </c:pt>
                <c:pt idx="12">
                  <c:v>27.263644516528508</c:v>
                </c:pt>
                <c:pt idx="13">
                  <c:v>27.869939702320423</c:v>
                </c:pt>
                <c:pt idx="14">
                  <c:v>28.122572887468312</c:v>
                </c:pt>
                <c:pt idx="15">
                  <c:v>28.315481323011543</c:v>
                </c:pt>
                <c:pt idx="16">
                  <c:v>27.9278823084598</c:v>
                </c:pt>
                <c:pt idx="17">
                  <c:v>27.653238481266985</c:v>
                </c:pt>
                <c:pt idx="18">
                  <c:v>27.515747739591628</c:v>
                </c:pt>
                <c:pt idx="19">
                  <c:v>27.731579471023394</c:v>
                </c:pt>
                <c:pt idx="20">
                  <c:v>32.628012116340457</c:v>
                </c:pt>
                <c:pt idx="21">
                  <c:v>30.732454495999807</c:v>
                </c:pt>
                <c:pt idx="22">
                  <c:v>30.058805767894487</c:v>
                </c:pt>
              </c:numCache>
            </c:numRef>
          </c:val>
          <c:extLst>
            <c:ext xmlns:c16="http://schemas.microsoft.com/office/drawing/2014/chart" uri="{C3380CC4-5D6E-409C-BE32-E72D297353CC}">
              <c16:uniqueId val="{00000000-ECAD-48F7-86F7-4B127A67E8A5}"/>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ECAD-48F7-86F7-4B127A67E8A5}"/>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ECAD-48F7-86F7-4B127A67E8A5}"/>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ECAD-48F7-86F7-4B127A67E8A5}"/>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ECAD-48F7-86F7-4B127A67E8A5}"/>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ECAD-48F7-86F7-4B127A67E8A5}"/>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ECAD-48F7-86F7-4B127A67E8A5}"/>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DataAnnexFigure1.B!$D$16:$Z$16</c:f>
              <c:numCache>
                <c:formatCode>#,##0</c:formatCode>
                <c:ptCount val="23"/>
                <c:pt idx="0">
                  <c:v>79.761747001668027</c:v>
                </c:pt>
                <c:pt idx="1">
                  <c:v>82.204185836937498</c:v>
                </c:pt>
                <c:pt idx="2">
                  <c:v>84.627209310753884</c:v>
                </c:pt>
                <c:pt idx="3">
                  <c:v>86.349894834500574</c:v>
                </c:pt>
                <c:pt idx="4">
                  <c:v>88.94830331037619</c:v>
                </c:pt>
                <c:pt idx="5">
                  <c:v>90.580081582347859</c:v>
                </c:pt>
                <c:pt idx="6">
                  <c:v>92.69638656566562</c:v>
                </c:pt>
                <c:pt idx="7">
                  <c:v>93.996599222283436</c:v>
                </c:pt>
                <c:pt idx="8">
                  <c:v>95.815313654210271</c:v>
                </c:pt>
                <c:pt idx="9">
                  <c:v>98.985708578416691</c:v>
                </c:pt>
                <c:pt idx="10">
                  <c:v>99.544475260686255</c:v>
                </c:pt>
                <c:pt idx="11">
                  <c:v>97.662172779587934</c:v>
                </c:pt>
                <c:pt idx="12">
                  <c:v>95.90276111506266</c:v>
                </c:pt>
                <c:pt idx="13">
                  <c:v>96.161757531558749</c:v>
                </c:pt>
                <c:pt idx="14">
                  <c:v>97.679669126399972</c:v>
                </c:pt>
                <c:pt idx="15">
                  <c:v>100</c:v>
                </c:pt>
                <c:pt idx="16">
                  <c:v>101.13528077757771</c:v>
                </c:pt>
                <c:pt idx="17">
                  <c:v>101.30784105234535</c:v>
                </c:pt>
                <c:pt idx="18">
                  <c:v>101.66763151744853</c:v>
                </c:pt>
                <c:pt idx="19">
                  <c:v>103.29386886239946</c:v>
                </c:pt>
                <c:pt idx="20">
                  <c:v>112.23845088759261</c:v>
                </c:pt>
                <c:pt idx="21">
                  <c:v>111.19333937129522</c:v>
                </c:pt>
                <c:pt idx="22">
                  <c:v>107.66597801698755</c:v>
                </c:pt>
              </c:numCache>
            </c:numRef>
          </c:val>
          <c:smooth val="0"/>
          <c:extLst>
            <c:ext xmlns:c16="http://schemas.microsoft.com/office/drawing/2014/chart" uri="{C3380CC4-5D6E-409C-BE32-E72D297353CC}">
              <c16:uniqueId val="{00000009-ECAD-48F7-86F7-4B127A67E8A5}"/>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ECAD-48F7-86F7-4B127A67E8A5}"/>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DataAnnexFigure1.C!$D$16:$Z$16</c:f>
              <c:numCache>
                <c:formatCode>#,##0</c:formatCode>
                <c:ptCount val="23"/>
                <c:pt idx="0">
                  <c:v>100.29896879876681</c:v>
                </c:pt>
                <c:pt idx="1">
                  <c:v>102.25617441845263</c:v>
                </c:pt>
                <c:pt idx="2">
                  <c:v>102.51584695690936</c:v>
                </c:pt>
                <c:pt idx="3">
                  <c:v>102.65796196757582</c:v>
                </c:pt>
                <c:pt idx="4">
                  <c:v>104.11939417742273</c:v>
                </c:pt>
                <c:pt idx="5">
                  <c:v>104.97093414998596</c:v>
                </c:pt>
                <c:pt idx="6">
                  <c:v>106.85058506843632</c:v>
                </c:pt>
                <c:pt idx="7">
                  <c:v>108.43953124396529</c:v>
                </c:pt>
                <c:pt idx="8">
                  <c:v>107.39632890364858</c:v>
                </c:pt>
                <c:pt idx="9">
                  <c:v>101.72479654492662</c:v>
                </c:pt>
                <c:pt idx="10">
                  <c:v>103.46764274839443</c:v>
                </c:pt>
                <c:pt idx="11">
                  <c:v>104.19950386457752</c:v>
                </c:pt>
                <c:pt idx="12">
                  <c:v>101.09341530332892</c:v>
                </c:pt>
                <c:pt idx="13">
                  <c:v>99.232218661774894</c:v>
                </c:pt>
                <c:pt idx="14">
                  <c:v>99.227706392908331</c:v>
                </c:pt>
                <c:pt idx="15">
                  <c:v>100</c:v>
                </c:pt>
                <c:pt idx="16">
                  <c:v>101.29346275196369</c:v>
                </c:pt>
                <c:pt idx="17">
                  <c:v>102.9828944182493</c:v>
                </c:pt>
                <c:pt idx="18">
                  <c:v>103.93632204816262</c:v>
                </c:pt>
                <c:pt idx="19">
                  <c:v>104.4562462944713</c:v>
                </c:pt>
                <c:pt idx="20">
                  <c:v>95.028371367608713</c:v>
                </c:pt>
                <c:pt idx="21">
                  <c:v>101.34185706430387</c:v>
                </c:pt>
                <c:pt idx="22">
                  <c:v>105.09349451097152</c:v>
                </c:pt>
              </c:numCache>
            </c:numRef>
          </c:val>
          <c:smooth val="0"/>
          <c:extLst>
            <c:ext xmlns:c16="http://schemas.microsoft.com/office/drawing/2014/chart" uri="{C3380CC4-5D6E-409C-BE32-E72D297353CC}">
              <c16:uniqueId val="{0000000B-ECAD-48F7-86F7-4B127A67E8A5}"/>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DataAnnexFigure1.A!$D$18:$Z$18</c:f>
              <c:numCache>
                <c:formatCode>0.0</c:formatCode>
                <c:ptCount val="23"/>
                <c:pt idx="0">
                  <c:v>4.4122925831780551</c:v>
                </c:pt>
                <c:pt idx="1">
                  <c:v>4.7880149868465844</c:v>
                </c:pt>
                <c:pt idx="2">
                  <c:v>4.6537295809919161</c:v>
                </c:pt>
                <c:pt idx="3">
                  <c:v>4.9446278499365235</c:v>
                </c:pt>
                <c:pt idx="4">
                  <c:v>5.5355653848931237</c:v>
                </c:pt>
                <c:pt idx="5">
                  <c:v>5.8797821974211031</c:v>
                </c:pt>
                <c:pt idx="6">
                  <c:v>6.699220973068476</c:v>
                </c:pt>
                <c:pt idx="7">
                  <c:v>6.7819019979788955</c:v>
                </c:pt>
                <c:pt idx="8">
                  <c:v>7.2641862660947911</c:v>
                </c:pt>
                <c:pt idx="9">
                  <c:v>8.069301448785275</c:v>
                </c:pt>
                <c:pt idx="10">
                  <c:v>7.8603878888882077</c:v>
                </c:pt>
                <c:pt idx="11">
                  <c:v>7.8136496464886962</c:v>
                </c:pt>
                <c:pt idx="12">
                  <c:v>8.3294837712554735</c:v>
                </c:pt>
                <c:pt idx="13">
                  <c:v>8.8253880630250503</c:v>
                </c:pt>
                <c:pt idx="14">
                  <c:v>9.1903702795251458</c:v>
                </c:pt>
                <c:pt idx="15">
                  <c:v>9.6360349653996202</c:v>
                </c:pt>
                <c:pt idx="16">
                  <c:v>9.8698259332921854</c:v>
                </c:pt>
                <c:pt idx="17">
                  <c:v>10.106614520249463</c:v>
                </c:pt>
                <c:pt idx="18">
                  <c:v>10.894922767288842</c:v>
                </c:pt>
                <c:pt idx="19">
                  <c:v>12.25906524531397</c:v>
                </c:pt>
                <c:pt idx="20">
                  <c:v>14.393403149822495</c:v>
                </c:pt>
                <c:pt idx="21">
                  <c:v>14.92248767423064</c:v>
                </c:pt>
                <c:pt idx="22">
                  <c:v>14.842610348036212</c:v>
                </c:pt>
              </c:numCache>
            </c:numRef>
          </c:val>
          <c:extLst>
            <c:ext xmlns:c16="http://schemas.microsoft.com/office/drawing/2014/chart" uri="{C3380CC4-5D6E-409C-BE32-E72D297353CC}">
              <c16:uniqueId val="{00000000-7CC5-46BA-A745-64A3093DDDE4}"/>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7CC5-46BA-A745-64A3093DDDE4}"/>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7CC5-46BA-A745-64A3093DDDE4}"/>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7CC5-46BA-A745-64A3093DDDE4}"/>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7CC5-46BA-A745-64A3093DDDE4}"/>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7CC5-46BA-A745-64A3093DDDE4}"/>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7CC5-46BA-A745-64A3093DDDE4}"/>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DataAnnexFigure1.B!$D$18:$Z$18</c:f>
              <c:numCache>
                <c:formatCode>#,##0</c:formatCode>
                <c:ptCount val="23"/>
                <c:pt idx="0">
                  <c:v>27.032558658784161</c:v>
                </c:pt>
                <c:pt idx="1">
                  <c:v>30.584091320896889</c:v>
                </c:pt>
                <c:pt idx="2">
                  <c:v>32.107136945817366</c:v>
                </c:pt>
                <c:pt idx="3">
                  <c:v>35.165725535602711</c:v>
                </c:pt>
                <c:pt idx="4">
                  <c:v>41.229532048798589</c:v>
                </c:pt>
                <c:pt idx="5">
                  <c:v>44.91889278598525</c:v>
                </c:pt>
                <c:pt idx="6">
                  <c:v>52.574134529287349</c:v>
                </c:pt>
                <c:pt idx="7">
                  <c:v>56.246329151690659</c:v>
                </c:pt>
                <c:pt idx="8">
                  <c:v>60.965963895543943</c:v>
                </c:pt>
                <c:pt idx="9">
                  <c:v>68.825945960672229</c:v>
                </c:pt>
                <c:pt idx="10">
                  <c:v>71.465909613731853</c:v>
                </c:pt>
                <c:pt idx="11">
                  <c:v>71.716245065440674</c:v>
                </c:pt>
                <c:pt idx="12">
                  <c:v>77.57096997234764</c:v>
                </c:pt>
                <c:pt idx="13">
                  <c:v>84.55357678292782</c:v>
                </c:pt>
                <c:pt idx="14">
                  <c:v>90.540058617641833</c:v>
                </c:pt>
                <c:pt idx="15">
                  <c:v>100</c:v>
                </c:pt>
                <c:pt idx="16">
                  <c:v>106.503882072793</c:v>
                </c:pt>
                <c:pt idx="17">
                  <c:v>112.81219615064998</c:v>
                </c:pt>
                <c:pt idx="18">
                  <c:v>123.92269511001417</c:v>
                </c:pt>
                <c:pt idx="19">
                  <c:v>140.83191645380762</c:v>
                </c:pt>
                <c:pt idx="20">
                  <c:v>165.85433941176524</c:v>
                </c:pt>
                <c:pt idx="21">
                  <c:v>179.0777242739529</c:v>
                </c:pt>
                <c:pt idx="22">
                  <c:v>177.56409112525634</c:v>
                </c:pt>
              </c:numCache>
            </c:numRef>
          </c:val>
          <c:smooth val="0"/>
          <c:extLst>
            <c:ext xmlns:c16="http://schemas.microsoft.com/office/drawing/2014/chart" uri="{C3380CC4-5D6E-409C-BE32-E72D297353CC}">
              <c16:uniqueId val="{00000009-7CC5-46BA-A745-64A3093DDDE4}"/>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7CC5-46BA-A745-64A3093DDDE4}"/>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DataAnnexFigure1.C!$D$18:$Z$18</c:f>
              <c:numCache>
                <c:formatCode>#,##0</c:formatCode>
                <c:ptCount val="23"/>
                <c:pt idx="0">
                  <c:v>54.49576465574139</c:v>
                </c:pt>
                <c:pt idx="1">
                  <c:v>57.140117319648866</c:v>
                </c:pt>
                <c:pt idx="2">
                  <c:v>61.554272809853522</c:v>
                </c:pt>
                <c:pt idx="3">
                  <c:v>63.491565292231691</c:v>
                </c:pt>
                <c:pt idx="4">
                  <c:v>66.791470049678637</c:v>
                </c:pt>
                <c:pt idx="5">
                  <c:v>69.669208901503538</c:v>
                </c:pt>
                <c:pt idx="6">
                  <c:v>73.336824243204575</c:v>
                </c:pt>
                <c:pt idx="7">
                  <c:v>77.590028777988863</c:v>
                </c:pt>
                <c:pt idx="8">
                  <c:v>79.927804258451971</c:v>
                </c:pt>
                <c:pt idx="9">
                  <c:v>80.561391346706344</c:v>
                </c:pt>
                <c:pt idx="10">
                  <c:v>86.043452824900257</c:v>
                </c:pt>
                <c:pt idx="11">
                  <c:v>89.214728862990199</c:v>
                </c:pt>
                <c:pt idx="12">
                  <c:v>91.3581397943165</c:v>
                </c:pt>
                <c:pt idx="13">
                  <c:v>94.24935883629918</c:v>
                </c:pt>
                <c:pt idx="14">
                  <c:v>97.267651534770067</c:v>
                </c:pt>
                <c:pt idx="15">
                  <c:v>100</c:v>
                </c:pt>
                <c:pt idx="16">
                  <c:v>102.94688121588047</c:v>
                </c:pt>
                <c:pt idx="17">
                  <c:v>106.19962836759606</c:v>
                </c:pt>
                <c:pt idx="18">
                  <c:v>109.28727998899258</c:v>
                </c:pt>
                <c:pt idx="19">
                  <c:v>111.73966296863732</c:v>
                </c:pt>
                <c:pt idx="20">
                  <c:v>110.94696415715572</c:v>
                </c:pt>
                <c:pt idx="21">
                  <c:v>115.54607569196739</c:v>
                </c:pt>
                <c:pt idx="22">
                  <c:v>118.71589531059172</c:v>
                </c:pt>
              </c:numCache>
            </c:numRef>
          </c:val>
          <c:smooth val="0"/>
          <c:extLst>
            <c:ext xmlns:c16="http://schemas.microsoft.com/office/drawing/2014/chart" uri="{C3380CC4-5D6E-409C-BE32-E72D297353CC}">
              <c16:uniqueId val="{0000000B-7CC5-46BA-A745-64A3093DDDE4}"/>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200"/>
          <c:min val="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DataAnnexFigure1.A!$D$39:$Z$39</c:f>
              <c:numCache>
                <c:formatCode>0.0</c:formatCode>
                <c:ptCount val="23"/>
                <c:pt idx="0">
                  <c:v>15.311131704348412</c:v>
                </c:pt>
                <c:pt idx="1">
                  <c:v>14.319327872817539</c:v>
                </c:pt>
                <c:pt idx="2">
                  <c:v>13.799126019391258</c:v>
                </c:pt>
                <c:pt idx="3">
                  <c:v>12.864454810086265</c:v>
                </c:pt>
                <c:pt idx="4">
                  <c:v>12.996461216523114</c:v>
                </c:pt>
                <c:pt idx="5">
                  <c:v>12.197770965021942</c:v>
                </c:pt>
                <c:pt idx="6">
                  <c:v>12.085500959041868</c:v>
                </c:pt>
                <c:pt idx="7">
                  <c:v>11.023089120270246</c:v>
                </c:pt>
                <c:pt idx="8">
                  <c:v>12.922048071674276</c:v>
                </c:pt>
                <c:pt idx="9">
                  <c:v>17.916645900313853</c:v>
                </c:pt>
                <c:pt idx="10">
                  <c:v>19.12180188505679</c:v>
                </c:pt>
                <c:pt idx="11">
                  <c:v>16.908627521381163</c:v>
                </c:pt>
                <c:pt idx="12">
                  <c:v>15.322109227257515</c:v>
                </c:pt>
                <c:pt idx="13">
                  <c:v>15.539955219267126</c:v>
                </c:pt>
                <c:pt idx="14">
                  <c:v>15.376943663270895</c:v>
                </c:pt>
                <c:pt idx="15">
                  <c:v>15.712367959641577</c:v>
                </c:pt>
                <c:pt idx="16">
                  <c:v>15.972897824646157</c:v>
                </c:pt>
                <c:pt idx="17">
                  <c:v>15.811746541462146</c:v>
                </c:pt>
                <c:pt idx="18">
                  <c:v>16.142458903974795</c:v>
                </c:pt>
                <c:pt idx="19">
                  <c:v>16.522929593130542</c:v>
                </c:pt>
                <c:pt idx="20">
                  <c:v>18.471501642329461</c:v>
                </c:pt>
                <c:pt idx="21">
                  <c:v>19.760244179171579</c:v>
                </c:pt>
                <c:pt idx="22">
                  <c:v>19.69496406428626</c:v>
                </c:pt>
              </c:numCache>
            </c:numRef>
          </c:val>
          <c:extLst>
            <c:ext xmlns:c16="http://schemas.microsoft.com/office/drawing/2014/chart" uri="{C3380CC4-5D6E-409C-BE32-E72D297353CC}">
              <c16:uniqueId val="{00000000-16AF-4CFB-ACAD-4302C4964B30}"/>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16AF-4CFB-ACAD-4302C4964B30}"/>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16AF-4CFB-ACAD-4302C4964B30}"/>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16AF-4CFB-ACAD-4302C4964B30}"/>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16AF-4CFB-ACAD-4302C4964B30}"/>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16AF-4CFB-ACAD-4302C4964B30}"/>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16AF-4CFB-ACAD-4302C4964B30}"/>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DataAnnexFigure1.B!$D$39:$Z$39</c:f>
              <c:numCache>
                <c:formatCode>#,##0</c:formatCode>
                <c:ptCount val="23"/>
                <c:pt idx="0">
                  <c:v>49.505281202280656</c:v>
                </c:pt>
                <c:pt idx="1">
                  <c:v>49.137545023575335</c:v>
                </c:pt>
                <c:pt idx="2">
                  <c:v>52.267770136589228</c:v>
                </c:pt>
                <c:pt idx="3">
                  <c:v>53.896866486975796</c:v>
                </c:pt>
                <c:pt idx="4">
                  <c:v>59.443629863073681</c:v>
                </c:pt>
                <c:pt idx="5">
                  <c:v>64.346885797506033</c:v>
                </c:pt>
                <c:pt idx="6">
                  <c:v>75.338896118018027</c:v>
                </c:pt>
                <c:pt idx="7">
                  <c:v>82.389073777388859</c:v>
                </c:pt>
                <c:pt idx="8">
                  <c:v>90.415815351373993</c:v>
                </c:pt>
                <c:pt idx="9">
                  <c:v>93.794976279376741</c:v>
                </c:pt>
                <c:pt idx="10">
                  <c:v>96.343897943936412</c:v>
                </c:pt>
                <c:pt idx="11">
                  <c:v>89.187968559127853</c:v>
                </c:pt>
                <c:pt idx="12">
                  <c:v>87.675357750181732</c:v>
                </c:pt>
                <c:pt idx="13">
                  <c:v>92.293345780477125</c:v>
                </c:pt>
                <c:pt idx="14">
                  <c:v>94.260181318224085</c:v>
                </c:pt>
                <c:pt idx="15">
                  <c:v>100</c:v>
                </c:pt>
                <c:pt idx="16">
                  <c:v>104.81710183812919</c:v>
                </c:pt>
                <c:pt idx="17">
                  <c:v>107.21484297521575</c:v>
                </c:pt>
                <c:pt idx="18">
                  <c:v>115.33288339333347</c:v>
                </c:pt>
                <c:pt idx="19">
                  <c:v>120.70598584390186</c:v>
                </c:pt>
                <c:pt idx="20">
                  <c:v>129.41610240844091</c:v>
                </c:pt>
                <c:pt idx="21">
                  <c:v>149.57106333580589</c:v>
                </c:pt>
                <c:pt idx="22">
                  <c:v>147.35426946887074</c:v>
                </c:pt>
              </c:numCache>
            </c:numRef>
          </c:val>
          <c:smooth val="0"/>
          <c:extLst>
            <c:ext xmlns:c16="http://schemas.microsoft.com/office/drawing/2014/chart" uri="{C3380CC4-5D6E-409C-BE32-E72D297353CC}">
              <c16:uniqueId val="{00000009-16AF-4CFB-ACAD-4302C4964B30}"/>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16AF-4CFB-ACAD-4302C4964B30}"/>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DataAnnexFigure1.C!$D$39:$Z$39</c:f>
              <c:numCache>
                <c:formatCode>#,##0</c:formatCode>
                <c:ptCount val="23"/>
                <c:pt idx="0">
                  <c:v>58.413540849705051</c:v>
                </c:pt>
                <c:pt idx="1">
                  <c:v>62.110108355162502</c:v>
                </c:pt>
                <c:pt idx="2">
                  <c:v>66.511904797222172</c:v>
                </c:pt>
                <c:pt idx="3">
                  <c:v>72.11386576094894</c:v>
                </c:pt>
                <c:pt idx="4">
                  <c:v>78.086316840226999</c:v>
                </c:pt>
                <c:pt idx="5">
                  <c:v>86.45344307181476</c:v>
                </c:pt>
                <c:pt idx="6">
                  <c:v>96.79777363679014</c:v>
                </c:pt>
                <c:pt idx="7">
                  <c:v>106.42237928981329</c:v>
                </c:pt>
                <c:pt idx="8">
                  <c:v>102.9713142211144</c:v>
                </c:pt>
                <c:pt idx="9">
                  <c:v>88.299669462012915</c:v>
                </c:pt>
                <c:pt idx="10">
                  <c:v>84.351842226347756</c:v>
                </c:pt>
                <c:pt idx="11">
                  <c:v>86.514980529307195</c:v>
                </c:pt>
                <c:pt idx="12">
                  <c:v>92.603313971277174</c:v>
                </c:pt>
                <c:pt idx="13">
                  <c:v>94.465330391892635</c:v>
                </c:pt>
                <c:pt idx="14">
                  <c:v>96.26026297933663</c:v>
                </c:pt>
                <c:pt idx="15">
                  <c:v>100</c:v>
                </c:pt>
                <c:pt idx="16">
                  <c:v>102.367609469389</c:v>
                </c:pt>
                <c:pt idx="17">
                  <c:v>105.75913945835113</c:v>
                </c:pt>
                <c:pt idx="18">
                  <c:v>109.97837956159108</c:v>
                </c:pt>
                <c:pt idx="19">
                  <c:v>112.71060145564607</c:v>
                </c:pt>
                <c:pt idx="20">
                  <c:v>108.46246247962064</c:v>
                </c:pt>
                <c:pt idx="21">
                  <c:v>113.32382855913477</c:v>
                </c:pt>
                <c:pt idx="22">
                  <c:v>115.89868005407152</c:v>
                </c:pt>
              </c:numCache>
            </c:numRef>
          </c:val>
          <c:smooth val="0"/>
          <c:extLst>
            <c:ext xmlns:c16="http://schemas.microsoft.com/office/drawing/2014/chart" uri="{C3380CC4-5D6E-409C-BE32-E72D297353CC}">
              <c16:uniqueId val="{0000000B-16AF-4CFB-ACAD-4302C4964B30}"/>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DataAnnexFigure1.A!$D$40:$Z$40</c:f>
              <c:numCache>
                <c:formatCode>0.0</c:formatCode>
                <c:ptCount val="23"/>
                <c:pt idx="0">
                  <c:v>15.402422537650207</c:v>
                </c:pt>
                <c:pt idx="1">
                  <c:v>14.560278067017496</c:v>
                </c:pt>
                <c:pt idx="2">
                  <c:v>14.356687936266157</c:v>
                </c:pt>
                <c:pt idx="3">
                  <c:v>14.286545504275194</c:v>
                </c:pt>
                <c:pt idx="4">
                  <c:v>13.234353478101053</c:v>
                </c:pt>
                <c:pt idx="5">
                  <c:v>13.69397602174231</c:v>
                </c:pt>
                <c:pt idx="6">
                  <c:v>13.757643251278115</c:v>
                </c:pt>
                <c:pt idx="7">
                  <c:v>14.837617978625467</c:v>
                </c:pt>
                <c:pt idx="8">
                  <c:v>16.573211166406978</c:v>
                </c:pt>
                <c:pt idx="9">
                  <c:v>21.847625738395134</c:v>
                </c:pt>
                <c:pt idx="10">
                  <c:v>19.411098193386543</c:v>
                </c:pt>
                <c:pt idx="11">
                  <c:v>17.372857226426092</c:v>
                </c:pt>
                <c:pt idx="12">
                  <c:v>16.308861475159869</c:v>
                </c:pt>
                <c:pt idx="13">
                  <c:v>15.332856383217155</c:v>
                </c:pt>
                <c:pt idx="14">
                  <c:v>15.506986688101446</c:v>
                </c:pt>
                <c:pt idx="15">
                  <c:v>15.804753841568461</c:v>
                </c:pt>
                <c:pt idx="16">
                  <c:v>15.572671867396298</c:v>
                </c:pt>
                <c:pt idx="17">
                  <c:v>15.33357452689571</c:v>
                </c:pt>
                <c:pt idx="18">
                  <c:v>16.397946988013288</c:v>
                </c:pt>
                <c:pt idx="19">
                  <c:v>16.992702622369066</c:v>
                </c:pt>
                <c:pt idx="20">
                  <c:v>21.075672181160666</c:v>
                </c:pt>
                <c:pt idx="21">
                  <c:v>18.731495523647631</c:v>
                </c:pt>
                <c:pt idx="22">
                  <c:v>19.838747326220872</c:v>
                </c:pt>
              </c:numCache>
            </c:numRef>
          </c:val>
          <c:extLst>
            <c:ext xmlns:c16="http://schemas.microsoft.com/office/drawing/2014/chart" uri="{C3380CC4-5D6E-409C-BE32-E72D297353CC}">
              <c16:uniqueId val="{00000000-91BC-40ED-95DF-645E3D267F97}"/>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91BC-40ED-95DF-645E3D267F97}"/>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91BC-40ED-95DF-645E3D267F97}"/>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91BC-40ED-95DF-645E3D267F97}"/>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91BC-40ED-95DF-645E3D267F97}"/>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91BC-40ED-95DF-645E3D267F97}"/>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91BC-40ED-95DF-645E3D267F97}"/>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DataAnnexFigure1.B!$D$40:$Z$40</c:f>
              <c:numCache>
                <c:formatCode>#,##0</c:formatCode>
                <c:ptCount val="23"/>
                <c:pt idx="0">
                  <c:v>50.396792683024884</c:v>
                </c:pt>
                <c:pt idx="1">
                  <c:v>49.90483562251039</c:v>
                </c:pt>
                <c:pt idx="2">
                  <c:v>52.548668618252215</c:v>
                </c:pt>
                <c:pt idx="3">
                  <c:v>58.004688154970317</c:v>
                </c:pt>
                <c:pt idx="4">
                  <c:v>58.121727482271268</c:v>
                </c:pt>
                <c:pt idx="5">
                  <c:v>67.45806877421947</c:v>
                </c:pt>
                <c:pt idx="6">
                  <c:v>74.89907255993468</c:v>
                </c:pt>
                <c:pt idx="7">
                  <c:v>92.142577245960609</c:v>
                </c:pt>
                <c:pt idx="8">
                  <c:v>104.45302532933948</c:v>
                </c:pt>
                <c:pt idx="9">
                  <c:v>108.56367029748236</c:v>
                </c:pt>
                <c:pt idx="10">
                  <c:v>99.224053026170139</c:v>
                </c:pt>
                <c:pt idx="11">
                  <c:v>95.271080133535918</c:v>
                </c:pt>
                <c:pt idx="12">
                  <c:v>92.553559905205589</c:v>
                </c:pt>
                <c:pt idx="13">
                  <c:v>90.312295534951531</c:v>
                </c:pt>
                <c:pt idx="14">
                  <c:v>95.258053498993618</c:v>
                </c:pt>
                <c:pt idx="15">
                  <c:v>100</c:v>
                </c:pt>
                <c:pt idx="16">
                  <c:v>101.68485438259572</c:v>
                </c:pt>
                <c:pt idx="17">
                  <c:v>104.93551102246198</c:v>
                </c:pt>
                <c:pt idx="18">
                  <c:v>117.64205384057301</c:v>
                </c:pt>
                <c:pt idx="19">
                  <c:v>127.88308518965556</c:v>
                </c:pt>
                <c:pt idx="20">
                  <c:v>158.80650291918727</c:v>
                </c:pt>
                <c:pt idx="21">
                  <c:v>150.83069843974357</c:v>
                </c:pt>
                <c:pt idx="22">
                  <c:v>159.58103595610294</c:v>
                </c:pt>
              </c:numCache>
            </c:numRef>
          </c:val>
          <c:smooth val="0"/>
          <c:extLst>
            <c:ext xmlns:c16="http://schemas.microsoft.com/office/drawing/2014/chart" uri="{C3380CC4-5D6E-409C-BE32-E72D297353CC}">
              <c16:uniqueId val="{00000009-91BC-40ED-95DF-645E3D267F97}"/>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91BC-40ED-95DF-645E3D267F97}"/>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DataAnnexFigure1.C!$D$40:$Z$40</c:f>
              <c:numCache>
                <c:formatCode>#,##0</c:formatCode>
                <c:ptCount val="23"/>
                <c:pt idx="0">
                  <c:v>54.250518452302408</c:v>
                </c:pt>
                <c:pt idx="1">
                  <c:v>57.790965012245479</c:v>
                </c:pt>
                <c:pt idx="2">
                  <c:v>61.692674787481465</c:v>
                </c:pt>
                <c:pt idx="3">
                  <c:v>68.2110943600035</c:v>
                </c:pt>
                <c:pt idx="4">
                  <c:v>72.692219641369206</c:v>
                </c:pt>
                <c:pt idx="5">
                  <c:v>78.313048764166268</c:v>
                </c:pt>
                <c:pt idx="6">
                  <c:v>84.119270572544508</c:v>
                </c:pt>
                <c:pt idx="7">
                  <c:v>93.462803237468677</c:v>
                </c:pt>
                <c:pt idx="8">
                  <c:v>95.906318490674522</c:v>
                </c:pt>
                <c:pt idx="9">
                  <c:v>81.675153110392245</c:v>
                </c:pt>
                <c:pt idx="10">
                  <c:v>83.023804285669797</c:v>
                </c:pt>
                <c:pt idx="11">
                  <c:v>88.037620297410797</c:v>
                </c:pt>
                <c:pt idx="12">
                  <c:v>91.421669365540254</c:v>
                </c:pt>
                <c:pt idx="13">
                  <c:v>94.66720381425236</c:v>
                </c:pt>
                <c:pt idx="14">
                  <c:v>98.015593754558196</c:v>
                </c:pt>
                <c:pt idx="15">
                  <c:v>100</c:v>
                </c:pt>
                <c:pt idx="16">
                  <c:v>102.51882602453361</c:v>
                </c:pt>
                <c:pt idx="17">
                  <c:v>106.90929625791688</c:v>
                </c:pt>
                <c:pt idx="18">
                  <c:v>111.17851739544827</c:v>
                </c:pt>
                <c:pt idx="19">
                  <c:v>116.26356587365149</c:v>
                </c:pt>
                <c:pt idx="20">
                  <c:v>116.1095980431208</c:v>
                </c:pt>
                <c:pt idx="21">
                  <c:v>121.91914407633186</c:v>
                </c:pt>
                <c:pt idx="22">
                  <c:v>124.97988873751721</c:v>
                </c:pt>
              </c:numCache>
            </c:numRef>
          </c:val>
          <c:smooth val="0"/>
          <c:extLst>
            <c:ext xmlns:c16="http://schemas.microsoft.com/office/drawing/2014/chart" uri="{C3380CC4-5D6E-409C-BE32-E72D297353CC}">
              <c16:uniqueId val="{0000000B-91BC-40ED-95DF-645E3D267F97}"/>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75"/>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DataAnnexFigure1.A!$D$19:$Z$19</c:f>
              <c:numCache>
                <c:formatCode>0.0</c:formatCode>
                <c:ptCount val="23"/>
                <c:pt idx="0">
                  <c:v>18.774497538977517</c:v>
                </c:pt>
                <c:pt idx="1">
                  <c:v>20.279632451390377</c:v>
                </c:pt>
                <c:pt idx="2">
                  <c:v>21.480741742044547</c:v>
                </c:pt>
                <c:pt idx="3">
                  <c:v>22.756003893959754</c:v>
                </c:pt>
                <c:pt idx="4">
                  <c:v>22.821142080883135</c:v>
                </c:pt>
                <c:pt idx="5">
                  <c:v>22.586854549584345</c:v>
                </c:pt>
                <c:pt idx="6">
                  <c:v>21.110824088161408</c:v>
                </c:pt>
                <c:pt idx="7">
                  <c:v>19.89472410042606</c:v>
                </c:pt>
                <c:pt idx="8">
                  <c:v>20.812979555710676</c:v>
                </c:pt>
                <c:pt idx="9">
                  <c:v>22.535259562154806</c:v>
                </c:pt>
                <c:pt idx="10">
                  <c:v>21.726721105004714</c:v>
                </c:pt>
                <c:pt idx="11">
                  <c:v>20.595864503943282</c:v>
                </c:pt>
                <c:pt idx="12">
                  <c:v>20.726033826332575</c:v>
                </c:pt>
                <c:pt idx="13">
                  <c:v>20.8886019528587</c:v>
                </c:pt>
                <c:pt idx="14">
                  <c:v>20.814703121499772</c:v>
                </c:pt>
                <c:pt idx="15">
                  <c:v>20.542820567813298</c:v>
                </c:pt>
                <c:pt idx="16">
                  <c:v>20.251386386381405</c:v>
                </c:pt>
                <c:pt idx="17">
                  <c:v>20.686877657610996</c:v>
                </c:pt>
                <c:pt idx="18">
                  <c:v>21.020293905154595</c:v>
                </c:pt>
                <c:pt idx="19">
                  <c:v>21.616853641640756</c:v>
                </c:pt>
                <c:pt idx="20">
                  <c:v>23.919998528910842</c:v>
                </c:pt>
                <c:pt idx="21">
                  <c:v>21.594957156247421</c:v>
                </c:pt>
                <c:pt idx="22">
                  <c:v>21.872435149528442</c:v>
                </c:pt>
              </c:numCache>
            </c:numRef>
          </c:val>
          <c:extLst>
            <c:ext xmlns:c16="http://schemas.microsoft.com/office/drawing/2014/chart" uri="{C3380CC4-5D6E-409C-BE32-E72D297353CC}">
              <c16:uniqueId val="{00000000-90C5-41B4-9426-DAE261D119AC}"/>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90C5-41B4-9426-DAE261D119AC}"/>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90C5-41B4-9426-DAE261D119AC}"/>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90C5-41B4-9426-DAE261D119AC}"/>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90C5-41B4-9426-DAE261D119AC}"/>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90C5-41B4-9426-DAE261D119AC}"/>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90C5-41B4-9426-DAE261D119AC}"/>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DataAnnexFigure1.B!$D$19:$Z$19</c:f>
              <c:numCache>
                <c:formatCode>#,##0</c:formatCode>
                <c:ptCount val="23"/>
                <c:pt idx="0">
                  <c:v>52.927302533004877</c:v>
                </c:pt>
                <c:pt idx="1">
                  <c:v>57.852546328794169</c:v>
                </c:pt>
                <c:pt idx="2">
                  <c:v>62.877685364382515</c:v>
                </c:pt>
                <c:pt idx="3">
                  <c:v>68.446559368410291</c:v>
                </c:pt>
                <c:pt idx="4">
                  <c:v>72.171419817781441</c:v>
                </c:pt>
                <c:pt idx="5">
                  <c:v>74.868010746470802</c:v>
                </c:pt>
                <c:pt idx="6">
                  <c:v>76.923110000508657</c:v>
                </c:pt>
                <c:pt idx="7">
                  <c:v>78.041125359154123</c:v>
                </c:pt>
                <c:pt idx="8">
                  <c:v>83.923506258109086</c:v>
                </c:pt>
                <c:pt idx="9">
                  <c:v>88.365352066369766</c:v>
                </c:pt>
                <c:pt idx="10">
                  <c:v>90.451155921773321</c:v>
                </c:pt>
                <c:pt idx="11">
                  <c:v>86.671157881536985</c:v>
                </c:pt>
                <c:pt idx="12">
                  <c:v>89.178819273261581</c:v>
                </c:pt>
                <c:pt idx="13">
                  <c:v>93.223071077301427</c:v>
                </c:pt>
                <c:pt idx="14">
                  <c:v>97.383934427559694</c:v>
                </c:pt>
                <c:pt idx="15">
                  <c:v>100</c:v>
                </c:pt>
                <c:pt idx="16">
                  <c:v>102.04585573643541</c:v>
                </c:pt>
                <c:pt idx="17">
                  <c:v>106.04114961118503</c:v>
                </c:pt>
                <c:pt idx="18">
                  <c:v>109.69049448778655</c:v>
                </c:pt>
                <c:pt idx="19">
                  <c:v>115.02444093264148</c:v>
                </c:pt>
                <c:pt idx="20">
                  <c:v>131.1170355749619</c:v>
                </c:pt>
                <c:pt idx="21">
                  <c:v>128.84669353077015</c:v>
                </c:pt>
                <c:pt idx="22">
                  <c:v>129.98938909839566</c:v>
                </c:pt>
              </c:numCache>
            </c:numRef>
          </c:val>
          <c:smooth val="0"/>
          <c:extLst>
            <c:ext xmlns:c16="http://schemas.microsoft.com/office/drawing/2014/chart" uri="{C3380CC4-5D6E-409C-BE32-E72D297353CC}">
              <c16:uniqueId val="{00000009-90C5-41B4-9426-DAE261D119AC}"/>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90C5-41B4-9426-DAE261D119AC}"/>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DataAnnexFigure1.C!$D$19:$Z$19</c:f>
              <c:numCache>
                <c:formatCode>#,##0</c:formatCode>
                <c:ptCount val="23"/>
                <c:pt idx="0">
                  <c:v>67.202890164223049</c:v>
                </c:pt>
                <c:pt idx="1">
                  <c:v>69.26894506329576</c:v>
                </c:pt>
                <c:pt idx="2">
                  <c:v>71.503157444184609</c:v>
                </c:pt>
                <c:pt idx="3">
                  <c:v>73.376095996563109</c:v>
                </c:pt>
                <c:pt idx="4">
                  <c:v>76.481292752001806</c:v>
                </c:pt>
                <c:pt idx="5">
                  <c:v>78.380227479924329</c:v>
                </c:pt>
                <c:pt idx="6">
                  <c:v>83.096142875956858</c:v>
                </c:pt>
                <c:pt idx="7">
                  <c:v>89.825823128496339</c:v>
                </c:pt>
                <c:pt idx="8">
                  <c:v>89.556187279739532</c:v>
                </c:pt>
                <c:pt idx="9">
                  <c:v>86.655503227367205</c:v>
                </c:pt>
                <c:pt idx="10">
                  <c:v>89.914108447905505</c:v>
                </c:pt>
                <c:pt idx="11">
                  <c:v>90.853080076434793</c:v>
                </c:pt>
                <c:pt idx="12">
                  <c:v>92.352066905962857</c:v>
                </c:pt>
                <c:pt idx="13">
                  <c:v>95.281281042149459</c:v>
                </c:pt>
                <c:pt idx="14">
                  <c:v>97.780591113474856</c:v>
                </c:pt>
                <c:pt idx="15">
                  <c:v>100</c:v>
                </c:pt>
                <c:pt idx="16">
                  <c:v>104.97819051494074</c:v>
                </c:pt>
                <c:pt idx="17">
                  <c:v>106.36095010800403</c:v>
                </c:pt>
                <c:pt idx="18">
                  <c:v>107.65783290039771</c:v>
                </c:pt>
                <c:pt idx="19">
                  <c:v>110.15541400776729</c:v>
                </c:pt>
                <c:pt idx="20">
                  <c:v>109.27699510029129</c:v>
                </c:pt>
                <c:pt idx="21">
                  <c:v>114.85280506404283</c:v>
                </c:pt>
                <c:pt idx="22">
                  <c:v>116.76348896011852</c:v>
                </c:pt>
              </c:numCache>
            </c:numRef>
          </c:val>
          <c:smooth val="0"/>
          <c:extLst>
            <c:ext xmlns:c16="http://schemas.microsoft.com/office/drawing/2014/chart" uri="{C3380CC4-5D6E-409C-BE32-E72D297353CC}">
              <c16:uniqueId val="{0000000B-90C5-41B4-9426-DAE261D119AC}"/>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DataAnnexFigure1.A!$D$21:$Z$21</c:f>
              <c:numCache>
                <c:formatCode>0.0</c:formatCode>
                <c:ptCount val="23"/>
                <c:pt idx="0">
                  <c:v>18.980364565637821</c:v>
                </c:pt>
                <c:pt idx="1">
                  <c:v>19.079685528666168</c:v>
                </c:pt>
                <c:pt idx="2">
                  <c:v>19.86252196111198</c:v>
                </c:pt>
                <c:pt idx="3">
                  <c:v>20.540319987532826</c:v>
                </c:pt>
                <c:pt idx="4">
                  <c:v>20.38618028084187</c:v>
                </c:pt>
                <c:pt idx="5">
                  <c:v>19.913471644614191</c:v>
                </c:pt>
                <c:pt idx="6">
                  <c:v>16.427766334899221</c:v>
                </c:pt>
                <c:pt idx="7">
                  <c:v>15.737454495534346</c:v>
                </c:pt>
                <c:pt idx="8">
                  <c:v>15.473949548669808</c:v>
                </c:pt>
                <c:pt idx="9">
                  <c:v>17.072424068804594</c:v>
                </c:pt>
                <c:pt idx="10">
                  <c:v>17.463008321508415</c:v>
                </c:pt>
                <c:pt idx="11">
                  <c:v>17.536930987346988</c:v>
                </c:pt>
                <c:pt idx="12">
                  <c:v>17.922732500620249</c:v>
                </c:pt>
                <c:pt idx="13">
                  <c:v>18.131569126506708</c:v>
                </c:pt>
                <c:pt idx="14">
                  <c:v>17.929389689677766</c:v>
                </c:pt>
                <c:pt idx="15">
                  <c:v>17.595527066352854</c:v>
                </c:pt>
                <c:pt idx="16">
                  <c:v>17.46784807231586</c:v>
                </c:pt>
                <c:pt idx="17">
                  <c:v>16.649366073920334</c:v>
                </c:pt>
                <c:pt idx="18">
                  <c:v>16.318455839697567</c:v>
                </c:pt>
                <c:pt idx="19">
                  <c:v>16.321268133275119</c:v>
                </c:pt>
                <c:pt idx="20">
                  <c:v>18.921495470163244</c:v>
                </c:pt>
                <c:pt idx="21">
                  <c:v>18.670636656031263</c:v>
                </c:pt>
                <c:pt idx="22">
                  <c:v>17.565499249739176</c:v>
                </c:pt>
              </c:numCache>
            </c:numRef>
          </c:val>
          <c:extLst>
            <c:ext xmlns:c16="http://schemas.microsoft.com/office/drawing/2014/chart" uri="{C3380CC4-5D6E-409C-BE32-E72D297353CC}">
              <c16:uniqueId val="{00000000-135B-49D9-835D-839A9CBEE010}"/>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135B-49D9-835D-839A9CBEE010}"/>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135B-49D9-835D-839A9CBEE010}"/>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135B-49D9-835D-839A9CBEE010}"/>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135B-49D9-835D-839A9CBEE010}"/>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135B-49D9-835D-839A9CBEE010}"/>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135B-49D9-835D-839A9CBEE010}"/>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DataAnnexFigure1.B!$D$21:$Z$21</c:f>
              <c:numCache>
                <c:formatCode>#,##0</c:formatCode>
                <c:ptCount val="23"/>
                <c:pt idx="0">
                  <c:v>94.148558439555231</c:v>
                </c:pt>
                <c:pt idx="1">
                  <c:v>96.870456969949856</c:v>
                </c:pt>
                <c:pt idx="2">
                  <c:v>101.53675881250371</c:v>
                </c:pt>
                <c:pt idx="3">
                  <c:v>105.24571487204852</c:v>
                </c:pt>
                <c:pt idx="4">
                  <c:v>106.46661173817421</c:v>
                </c:pt>
                <c:pt idx="5">
                  <c:v>106.44450692544937</c:v>
                </c:pt>
                <c:pt idx="6">
                  <c:v>92.162980337526605</c:v>
                </c:pt>
                <c:pt idx="7">
                  <c:v>92.034519736680892</c:v>
                </c:pt>
                <c:pt idx="8">
                  <c:v>92.294969380201124</c:v>
                </c:pt>
                <c:pt idx="9">
                  <c:v>97.155737401272319</c:v>
                </c:pt>
                <c:pt idx="10">
                  <c:v>100.37983569649776</c:v>
                </c:pt>
                <c:pt idx="11">
                  <c:v>100.22043407361524</c:v>
                </c:pt>
                <c:pt idx="12">
                  <c:v>100.37113700134543</c:v>
                </c:pt>
                <c:pt idx="13">
                  <c:v>100.19472143261645</c:v>
                </c:pt>
                <c:pt idx="14">
                  <c:v>99.768391980066539</c:v>
                </c:pt>
                <c:pt idx="15">
                  <c:v>100</c:v>
                </c:pt>
                <c:pt idx="16">
                  <c:v>101.58973660595673</c:v>
                </c:pt>
                <c:pt idx="17">
                  <c:v>99.529526479549318</c:v>
                </c:pt>
                <c:pt idx="18">
                  <c:v>100.57471290991427</c:v>
                </c:pt>
                <c:pt idx="19">
                  <c:v>102.95795725946357</c:v>
                </c:pt>
                <c:pt idx="20">
                  <c:v>115.46552304805977</c:v>
                </c:pt>
                <c:pt idx="21">
                  <c:v>119.30000080488973</c:v>
                </c:pt>
                <c:pt idx="22">
                  <c:v>110.29874487999362</c:v>
                </c:pt>
              </c:numCache>
            </c:numRef>
          </c:val>
          <c:smooth val="0"/>
          <c:extLst>
            <c:ext xmlns:c16="http://schemas.microsoft.com/office/drawing/2014/chart" uri="{C3380CC4-5D6E-409C-BE32-E72D297353CC}">
              <c16:uniqueId val="{00000009-135B-49D9-835D-839A9CBEE010}"/>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135B-49D9-835D-839A9CBEE010}"/>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DataAnnexFigure1.C!$D$21:$Z$21</c:f>
              <c:numCache>
                <c:formatCode>#,##0</c:formatCode>
                <c:ptCount val="23"/>
                <c:pt idx="0">
                  <c:v>84.158891730296943</c:v>
                </c:pt>
                <c:pt idx="1">
                  <c:v>86.117230858615073</c:v>
                </c:pt>
                <c:pt idx="2">
                  <c:v>86.30434121947232</c:v>
                </c:pt>
                <c:pt idx="3">
                  <c:v>86.438670954434755</c:v>
                </c:pt>
                <c:pt idx="4">
                  <c:v>88.154431211929833</c:v>
                </c:pt>
                <c:pt idx="5">
                  <c:v>89.962369518502257</c:v>
                </c:pt>
                <c:pt idx="6">
                  <c:v>93.075957490724363</c:v>
                </c:pt>
                <c:pt idx="7">
                  <c:v>96.587565955541294</c:v>
                </c:pt>
                <c:pt idx="8">
                  <c:v>98.683830272430896</c:v>
                </c:pt>
                <c:pt idx="9">
                  <c:v>95.065208349971869</c:v>
                </c:pt>
                <c:pt idx="10">
                  <c:v>96.341687223824238</c:v>
                </c:pt>
                <c:pt idx="11">
                  <c:v>97.836129062815218</c:v>
                </c:pt>
                <c:pt idx="12">
                  <c:v>96.828070506098626</c:v>
                </c:pt>
                <c:pt idx="13">
                  <c:v>96.702023578617627</c:v>
                </c:pt>
                <c:pt idx="14">
                  <c:v>98.078476509997472</c:v>
                </c:pt>
                <c:pt idx="15">
                  <c:v>100</c:v>
                </c:pt>
                <c:pt idx="16">
                  <c:v>102.19171401302793</c:v>
                </c:pt>
                <c:pt idx="17">
                  <c:v>105.1664153679765</c:v>
                </c:pt>
                <c:pt idx="18">
                  <c:v>107.64930479204361</c:v>
                </c:pt>
                <c:pt idx="19">
                  <c:v>109.75448204261228</c:v>
                </c:pt>
                <c:pt idx="20">
                  <c:v>105.48933060704331</c:v>
                </c:pt>
                <c:pt idx="21">
                  <c:v>110.61950763655024</c:v>
                </c:pt>
                <c:pt idx="22">
                  <c:v>115.35435105263228</c:v>
                </c:pt>
              </c:numCache>
            </c:numRef>
          </c:val>
          <c:smooth val="0"/>
          <c:extLst>
            <c:ext xmlns:c16="http://schemas.microsoft.com/office/drawing/2014/chart" uri="{C3380CC4-5D6E-409C-BE32-E72D297353CC}">
              <c16:uniqueId val="{0000000B-135B-49D9-835D-839A9CBEE010}"/>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DataAnnexFigure1.A!$D$23:$Z$23</c:f>
              <c:numCache>
                <c:formatCode>0.0</c:formatCode>
                <c:ptCount val="23"/>
                <c:pt idx="0">
                  <c:v>20.410524335443302</c:v>
                </c:pt>
                <c:pt idx="1">
                  <c:v>21.234371827698673</c:v>
                </c:pt>
                <c:pt idx="2">
                  <c:v>22.709687577336958</c:v>
                </c:pt>
                <c:pt idx="3">
                  <c:v>23.64419258567828</c:v>
                </c:pt>
                <c:pt idx="4">
                  <c:v>22.283216401274242</c:v>
                </c:pt>
                <c:pt idx="5">
                  <c:v>20.737373218820021</c:v>
                </c:pt>
                <c:pt idx="6">
                  <c:v>19.478991900256144</c:v>
                </c:pt>
                <c:pt idx="7">
                  <c:v>19.603005570526083</c:v>
                </c:pt>
                <c:pt idx="8">
                  <c:v>19.279974245729917</c:v>
                </c:pt>
                <c:pt idx="9">
                  <c:v>22.519141002873813</c:v>
                </c:pt>
                <c:pt idx="10">
                  <c:v>22.118838319816593</c:v>
                </c:pt>
                <c:pt idx="11">
                  <c:v>21.578313092355991</c:v>
                </c:pt>
                <c:pt idx="12">
                  <c:v>21.468920630973876</c:v>
                </c:pt>
                <c:pt idx="13">
                  <c:v>21.91773062300242</c:v>
                </c:pt>
                <c:pt idx="14">
                  <c:v>22.838794812873353</c:v>
                </c:pt>
                <c:pt idx="15">
                  <c:v>24.681292577867868</c:v>
                </c:pt>
                <c:pt idx="16">
                  <c:v>25.933585989882534</c:v>
                </c:pt>
                <c:pt idx="17">
                  <c:v>25.128633957401153</c:v>
                </c:pt>
                <c:pt idx="18">
                  <c:v>24.20971848371622</c:v>
                </c:pt>
                <c:pt idx="19">
                  <c:v>25.278231628999333</c:v>
                </c:pt>
                <c:pt idx="20">
                  <c:v>28.158882620594301</c:v>
                </c:pt>
                <c:pt idx="21">
                  <c:v>24.362169180761018</c:v>
                </c:pt>
                <c:pt idx="22">
                  <c:v>20.675913927879382</c:v>
                </c:pt>
              </c:numCache>
            </c:numRef>
          </c:val>
          <c:extLst>
            <c:ext xmlns:c16="http://schemas.microsoft.com/office/drawing/2014/chart" uri="{C3380CC4-5D6E-409C-BE32-E72D297353CC}">
              <c16:uniqueId val="{00000000-7808-4485-A88C-91C6D599204E}"/>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7808-4485-A88C-91C6D599204E}"/>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7808-4485-A88C-91C6D599204E}"/>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7808-4485-A88C-91C6D599204E}"/>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7808-4485-A88C-91C6D599204E}"/>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7808-4485-A88C-91C6D599204E}"/>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7808-4485-A88C-91C6D599204E}"/>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DataAnnexFigure1.B!$D$23:$Z$23</c:f>
              <c:numCache>
                <c:formatCode>#,##0</c:formatCode>
                <c:ptCount val="23"/>
                <c:pt idx="0">
                  <c:v>53.100468764056352</c:v>
                </c:pt>
                <c:pt idx="1">
                  <c:v>55.661589021138546</c:v>
                </c:pt>
                <c:pt idx="2">
                  <c:v>58.649354619539309</c:v>
                </c:pt>
                <c:pt idx="3">
                  <c:v>61.845305093265125</c:v>
                </c:pt>
                <c:pt idx="4">
                  <c:v>63.846098722510881</c:v>
                </c:pt>
                <c:pt idx="5">
                  <c:v>65.313166985323534</c:v>
                </c:pt>
                <c:pt idx="6">
                  <c:v>66.77207917550416</c:v>
                </c:pt>
                <c:pt idx="7">
                  <c:v>70.751439458110255</c:v>
                </c:pt>
                <c:pt idx="8">
                  <c:v>74.399616704278429</c:v>
                </c:pt>
                <c:pt idx="9">
                  <c:v>79.205432193635616</c:v>
                </c:pt>
                <c:pt idx="10">
                  <c:v>81.05845312323342</c:v>
                </c:pt>
                <c:pt idx="11">
                  <c:v>84.136125818218034</c:v>
                </c:pt>
                <c:pt idx="12">
                  <c:v>88.231488939510925</c:v>
                </c:pt>
                <c:pt idx="13">
                  <c:v>91.394831566764836</c:v>
                </c:pt>
                <c:pt idx="14">
                  <c:v>95.444797813552697</c:v>
                </c:pt>
                <c:pt idx="15">
                  <c:v>100</c:v>
                </c:pt>
                <c:pt idx="16">
                  <c:v>101.04696342816258</c:v>
                </c:pt>
                <c:pt idx="17">
                  <c:v>102.22688513136522</c:v>
                </c:pt>
                <c:pt idx="18">
                  <c:v>103.35724191496081</c:v>
                </c:pt>
                <c:pt idx="19">
                  <c:v>105.91408697242591</c:v>
                </c:pt>
                <c:pt idx="20">
                  <c:v>111.4810129242347</c:v>
                </c:pt>
                <c:pt idx="21">
                  <c:v>113.19344221476021</c:v>
                </c:pt>
                <c:pt idx="22">
                  <c:v>112.37725689214632</c:v>
                </c:pt>
              </c:numCache>
            </c:numRef>
          </c:val>
          <c:smooth val="0"/>
          <c:extLst>
            <c:ext xmlns:c16="http://schemas.microsoft.com/office/drawing/2014/chart" uri="{C3380CC4-5D6E-409C-BE32-E72D297353CC}">
              <c16:uniqueId val="{00000009-7808-4485-A88C-91C6D599204E}"/>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7808-4485-A88C-91C6D599204E}"/>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DataAnnexFigure1.C!$D$23:$Z$23</c:f>
              <c:numCache>
                <c:formatCode>#,##0</c:formatCode>
                <c:ptCount val="23"/>
                <c:pt idx="0">
                  <c:v>78.501674838823746</c:v>
                </c:pt>
                <c:pt idx="1">
                  <c:v>80.130419927842524</c:v>
                </c:pt>
                <c:pt idx="2">
                  <c:v>81.289309407294823</c:v>
                </c:pt>
                <c:pt idx="3">
                  <c:v>82.029128434615558</c:v>
                </c:pt>
                <c:pt idx="4">
                  <c:v>85.285204675600767</c:v>
                </c:pt>
                <c:pt idx="5">
                  <c:v>87.524299083252643</c:v>
                </c:pt>
                <c:pt idx="6">
                  <c:v>89.624732969067878</c:v>
                </c:pt>
                <c:pt idx="7">
                  <c:v>92.308355381957583</c:v>
                </c:pt>
                <c:pt idx="8">
                  <c:v>92.74806145752919</c:v>
                </c:pt>
                <c:pt idx="9">
                  <c:v>91.146283423132303</c:v>
                </c:pt>
                <c:pt idx="10">
                  <c:v>91.78597870996964</c:v>
                </c:pt>
                <c:pt idx="11">
                  <c:v>92.686798277360566</c:v>
                </c:pt>
                <c:pt idx="12">
                  <c:v>95.192223424828072</c:v>
                </c:pt>
                <c:pt idx="13">
                  <c:v>96.176580996422814</c:v>
                </c:pt>
                <c:pt idx="14">
                  <c:v>98.070820725316082</c:v>
                </c:pt>
                <c:pt idx="15">
                  <c:v>100</c:v>
                </c:pt>
                <c:pt idx="16">
                  <c:v>101.07155915615346</c:v>
                </c:pt>
                <c:pt idx="17">
                  <c:v>103.41974502754213</c:v>
                </c:pt>
                <c:pt idx="18">
                  <c:v>104.57683375530824</c:v>
                </c:pt>
                <c:pt idx="19">
                  <c:v>105.3567659638413</c:v>
                </c:pt>
                <c:pt idx="20">
                  <c:v>104.60116597292273</c:v>
                </c:pt>
                <c:pt idx="21">
                  <c:v>108.66066998127853</c:v>
                </c:pt>
                <c:pt idx="22">
                  <c:v>111.32958696005262</c:v>
                </c:pt>
              </c:numCache>
            </c:numRef>
          </c:val>
          <c:smooth val="0"/>
          <c:extLst>
            <c:ext xmlns:c16="http://schemas.microsoft.com/office/drawing/2014/chart" uri="{C3380CC4-5D6E-409C-BE32-E72D297353CC}">
              <c16:uniqueId val="{0000000B-7808-4485-A88C-91C6D599204E}"/>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83860743822163E-2"/>
          <c:y val="9.0926742265324947E-2"/>
          <c:w val="0.93801335410939612"/>
          <c:h val="0.61447643368903215"/>
        </c:manualLayout>
      </c:layout>
      <c:barChart>
        <c:barDir val="col"/>
        <c:grouping val="stacked"/>
        <c:varyColors val="0"/>
        <c:ser>
          <c:idx val="0"/>
          <c:order val="0"/>
          <c:tx>
            <c:strRef>
              <c:f>'Figure.2.'!$AC$2</c:f>
              <c:strCache>
                <c:ptCount val="1"/>
                <c:pt idx="0">
                  <c:v>2019</c:v>
                </c:pt>
              </c:strCache>
            </c:strRef>
          </c:tx>
          <c:spPr>
            <a:solidFill>
              <a:schemeClr val="accent1"/>
            </a:solidFill>
            <a:ln w="0">
              <a:noFill/>
            </a:ln>
          </c:spPr>
          <c:invertIfNegative val="0"/>
          <c:dPt>
            <c:idx val="15"/>
            <c:invertIfNegative val="0"/>
            <c:bubble3D val="0"/>
            <c:extLst>
              <c:ext xmlns:c16="http://schemas.microsoft.com/office/drawing/2014/chart" uri="{C3380CC4-5D6E-409C-BE32-E72D297353CC}">
                <c16:uniqueId val="{00000000-438B-4E5C-BA04-C83CF307C2EB}"/>
              </c:ext>
            </c:extLst>
          </c:dPt>
          <c:dPt>
            <c:idx val="16"/>
            <c:invertIfNegative val="0"/>
            <c:bubble3D val="0"/>
            <c:extLst>
              <c:ext xmlns:c16="http://schemas.microsoft.com/office/drawing/2014/chart" uri="{C3380CC4-5D6E-409C-BE32-E72D297353CC}">
                <c16:uniqueId val="{00000001-438B-4E5C-BA04-C83CF307C2EB}"/>
              </c:ext>
            </c:extLst>
          </c:dPt>
          <c:dPt>
            <c:idx val="17"/>
            <c:invertIfNegative val="0"/>
            <c:bubble3D val="0"/>
            <c:extLst>
              <c:ext xmlns:c16="http://schemas.microsoft.com/office/drawing/2014/chart" uri="{C3380CC4-5D6E-409C-BE32-E72D297353CC}">
                <c16:uniqueId val="{00000002-438B-4E5C-BA04-C83CF307C2EB}"/>
              </c:ext>
            </c:extLst>
          </c:dPt>
          <c:dPt>
            <c:idx val="18"/>
            <c:invertIfNegative val="0"/>
            <c:bubble3D val="0"/>
            <c:spPr>
              <a:solidFill>
                <a:schemeClr val="accent2"/>
              </a:solidFill>
              <a:ln w="19050">
                <a:noFill/>
              </a:ln>
            </c:spPr>
            <c:extLst>
              <c:ext xmlns:c16="http://schemas.microsoft.com/office/drawing/2014/chart" uri="{C3380CC4-5D6E-409C-BE32-E72D297353CC}">
                <c16:uniqueId val="{00000004-438B-4E5C-BA04-C83CF307C2EB}"/>
              </c:ext>
            </c:extLst>
          </c:dPt>
          <c:cat>
            <c:strRef>
              <c:f>'Figure.2.'!$AA$3:$AA$41</c:f>
              <c:strCache>
                <c:ptCount val="39"/>
                <c:pt idx="0">
                  <c:v>France</c:v>
                </c:pt>
                <c:pt idx="1">
                  <c:v>Finland</c:v>
                </c:pt>
                <c:pt idx="2">
                  <c:v>Denmark</c:v>
                </c:pt>
                <c:pt idx="3">
                  <c:v>Belgium</c:v>
                </c:pt>
                <c:pt idx="4">
                  <c:v>Italy</c:v>
                </c:pt>
                <c:pt idx="5">
                  <c:v>Austria</c:v>
                </c:pt>
                <c:pt idx="6">
                  <c:v>Germany</c:v>
                </c:pt>
                <c:pt idx="7">
                  <c:v>Norway</c:v>
                </c:pt>
                <c:pt idx="8">
                  <c:v>Greece</c:v>
                </c:pt>
                <c:pt idx="9">
                  <c:v>Sweden</c:v>
                </c:pt>
                <c:pt idx="10">
                  <c:v>Spain</c:v>
                </c:pt>
                <c:pt idx="11">
                  <c:v>New Zealand</c:v>
                </c:pt>
                <c:pt idx="12">
                  <c:v>Japan</c:v>
                </c:pt>
                <c:pt idx="13">
                  <c:v>Portugal</c:v>
                </c:pt>
                <c:pt idx="14">
                  <c:v>Luxembourg</c:v>
                </c:pt>
                <c:pt idx="15">
                  <c:v>Slovenia</c:v>
                </c:pt>
                <c:pt idx="16">
                  <c:v>Poland</c:v>
                </c:pt>
                <c:pt idx="17">
                  <c:v>Australia</c:v>
                </c:pt>
                <c:pt idx="18">
                  <c:v>OECD</c:v>
                </c:pt>
                <c:pt idx="19">
                  <c:v>Czech Republic</c:v>
                </c:pt>
                <c:pt idx="20">
                  <c:v>United Kingdom</c:v>
                </c:pt>
                <c:pt idx="21">
                  <c:v>Canada</c:v>
                </c:pt>
                <c:pt idx="22">
                  <c:v>Iceland</c:v>
                </c:pt>
                <c:pt idx="23">
                  <c:v>United States</c:v>
                </c:pt>
                <c:pt idx="24">
                  <c:v>Estonia</c:v>
                </c:pt>
                <c:pt idx="25">
                  <c:v>Hungary</c:v>
                </c:pt>
                <c:pt idx="26">
                  <c:v>Slovak Republic</c:v>
                </c:pt>
                <c:pt idx="27">
                  <c:v>Lithuania</c:v>
                </c:pt>
                <c:pt idx="28">
                  <c:v>Latvia</c:v>
                </c:pt>
                <c:pt idx="29">
                  <c:v>Netherlands</c:v>
                </c:pt>
                <c:pt idx="30">
                  <c:v>Switzerland</c:v>
                </c:pt>
                <c:pt idx="31">
                  <c:v>Israel</c:v>
                </c:pt>
                <c:pt idx="32">
                  <c:v>Colombia</c:v>
                </c:pt>
                <c:pt idx="33">
                  <c:v>Ireland</c:v>
                </c:pt>
                <c:pt idx="34">
                  <c:v>Türkiye</c:v>
                </c:pt>
                <c:pt idx="35">
                  <c:v>Costa Rica</c:v>
                </c:pt>
                <c:pt idx="36">
                  <c:v>Korea</c:v>
                </c:pt>
                <c:pt idx="37">
                  <c:v>Chile</c:v>
                </c:pt>
                <c:pt idx="38">
                  <c:v>Mexico</c:v>
                </c:pt>
              </c:strCache>
            </c:strRef>
          </c:cat>
          <c:val>
            <c:numRef>
              <c:f>'Figure.2.'!$AC$3:$AC$41</c:f>
              <c:numCache>
                <c:formatCode>0.0</c:formatCode>
                <c:ptCount val="39"/>
                <c:pt idx="0">
                  <c:v>30.739281316060399</c:v>
                </c:pt>
                <c:pt idx="1">
                  <c:v>29.419023383418502</c:v>
                </c:pt>
                <c:pt idx="2">
                  <c:v>28.436355806246901</c:v>
                </c:pt>
                <c:pt idx="3">
                  <c:v>28.218191492256899</c:v>
                </c:pt>
                <c:pt idx="4">
                  <c:v>27.731579471023402</c:v>
                </c:pt>
                <c:pt idx="5">
                  <c:v>27.7083526438606</c:v>
                </c:pt>
                <c:pt idx="6">
                  <c:v>25.589535656672702</c:v>
                </c:pt>
                <c:pt idx="7">
                  <c:v>25.278231628999301</c:v>
                </c:pt>
                <c:pt idx="8">
                  <c:v>25.082008638374798</c:v>
                </c:pt>
                <c:pt idx="9">
                  <c:v>25.072467315999301</c:v>
                </c:pt>
                <c:pt idx="10">
                  <c:v>24.647372536976398</c:v>
                </c:pt>
                <c:pt idx="11">
                  <c:v>23.6422582550044</c:v>
                </c:pt>
                <c:pt idx="12">
                  <c:v>22.765216230990799</c:v>
                </c:pt>
                <c:pt idx="13">
                  <c:v>22.3412781247895</c:v>
                </c:pt>
                <c:pt idx="14">
                  <c:v>21.616853641640802</c:v>
                </c:pt>
                <c:pt idx="15">
                  <c:v>21.4716030525795</c:v>
                </c:pt>
                <c:pt idx="16">
                  <c:v>21.1859897662174</c:v>
                </c:pt>
                <c:pt idx="17">
                  <c:v>20.4508840237539</c:v>
                </c:pt>
                <c:pt idx="18">
                  <c:v>20.101167150527353</c:v>
                </c:pt>
                <c:pt idx="19">
                  <c:v>19.459222044361699</c:v>
                </c:pt>
                <c:pt idx="20">
                  <c:v>19.512828148505299</c:v>
                </c:pt>
                <c:pt idx="21">
                  <c:v>18.783856262788699</c:v>
                </c:pt>
                <c:pt idx="22">
                  <c:v>18.691454123041801</c:v>
                </c:pt>
                <c:pt idx="23">
                  <c:v>18.262448554315849</c:v>
                </c:pt>
                <c:pt idx="24">
                  <c:v>17.907114323865599</c:v>
                </c:pt>
                <c:pt idx="25">
                  <c:v>17.636085171487899</c:v>
                </c:pt>
                <c:pt idx="26">
                  <c:v>17.451682780817301</c:v>
                </c:pt>
                <c:pt idx="27">
                  <c:v>16.992702622369102</c:v>
                </c:pt>
                <c:pt idx="28">
                  <c:v>16.522929593130499</c:v>
                </c:pt>
                <c:pt idx="29">
                  <c:v>16.321268133275101</c:v>
                </c:pt>
                <c:pt idx="30">
                  <c:v>16.145007108814301</c:v>
                </c:pt>
                <c:pt idx="31">
                  <c:v>16.128474189890799</c:v>
                </c:pt>
                <c:pt idx="32">
                  <c:v>14.12466626810733</c:v>
                </c:pt>
                <c:pt idx="33">
                  <c:v>12.8679637581366</c:v>
                </c:pt>
                <c:pt idx="34">
                  <c:v>12.4288022491976</c:v>
                </c:pt>
                <c:pt idx="35">
                  <c:v>12.3057935990897</c:v>
                </c:pt>
                <c:pt idx="36">
                  <c:v>12.259065245314</c:v>
                </c:pt>
                <c:pt idx="37">
                  <c:v>11.706109625667899</c:v>
                </c:pt>
                <c:pt idx="38">
                  <c:v>7.3551841027708802</c:v>
                </c:pt>
              </c:numCache>
            </c:numRef>
          </c:val>
          <c:extLst>
            <c:ext xmlns:c16="http://schemas.microsoft.com/office/drawing/2014/chart" uri="{C3380CC4-5D6E-409C-BE32-E72D297353CC}">
              <c16:uniqueId val="{00000005-438B-4E5C-BA04-C83CF307C2EB}"/>
            </c:ext>
          </c:extLst>
        </c:ser>
        <c:dLbls>
          <c:showLegendKey val="0"/>
          <c:showVal val="0"/>
          <c:showCatName val="0"/>
          <c:showSerName val="0"/>
          <c:showPercent val="0"/>
          <c:showBubbleSize val="0"/>
        </c:dLbls>
        <c:gapWidth val="80"/>
        <c:overlap val="100"/>
        <c:axId val="257801216"/>
        <c:axId val="257827968"/>
      </c:barChart>
      <c:lineChart>
        <c:grouping val="standard"/>
        <c:varyColors val="0"/>
        <c:ser>
          <c:idx val="2"/>
          <c:order val="1"/>
          <c:tx>
            <c:strRef>
              <c:f>'Figure.2.'!$AD$2</c:f>
              <c:strCache>
                <c:ptCount val="1"/>
                <c:pt idx="0">
                  <c:v>2020 (p)</c:v>
                </c:pt>
              </c:strCache>
            </c:strRef>
          </c:tx>
          <c:spPr>
            <a:ln w="28575">
              <a:noFill/>
            </a:ln>
          </c:spPr>
          <c:marker>
            <c:symbol val="triangle"/>
            <c:size val="7"/>
            <c:spPr>
              <a:solidFill>
                <a:srgbClr val="002060"/>
              </a:solidFill>
              <a:ln>
                <a:solidFill>
                  <a:schemeClr val="tx1"/>
                </a:solidFill>
              </a:ln>
            </c:spPr>
          </c:marker>
          <c:cat>
            <c:strRef>
              <c:f>'Figure.2.'!$AA$3:$AA$41</c:f>
              <c:strCache>
                <c:ptCount val="39"/>
                <c:pt idx="0">
                  <c:v>France</c:v>
                </c:pt>
                <c:pt idx="1">
                  <c:v>Finland</c:v>
                </c:pt>
                <c:pt idx="2">
                  <c:v>Denmark</c:v>
                </c:pt>
                <c:pt idx="3">
                  <c:v>Belgium</c:v>
                </c:pt>
                <c:pt idx="4">
                  <c:v>Italy</c:v>
                </c:pt>
                <c:pt idx="5">
                  <c:v>Austria</c:v>
                </c:pt>
                <c:pt idx="6">
                  <c:v>Germany</c:v>
                </c:pt>
                <c:pt idx="7">
                  <c:v>Norway</c:v>
                </c:pt>
                <c:pt idx="8">
                  <c:v>Greece</c:v>
                </c:pt>
                <c:pt idx="9">
                  <c:v>Sweden</c:v>
                </c:pt>
                <c:pt idx="10">
                  <c:v>Spain</c:v>
                </c:pt>
                <c:pt idx="11">
                  <c:v>New Zealand</c:v>
                </c:pt>
                <c:pt idx="12">
                  <c:v>Japan</c:v>
                </c:pt>
                <c:pt idx="13">
                  <c:v>Portugal</c:v>
                </c:pt>
                <c:pt idx="14">
                  <c:v>Luxembourg</c:v>
                </c:pt>
                <c:pt idx="15">
                  <c:v>Slovenia</c:v>
                </c:pt>
                <c:pt idx="16">
                  <c:v>Poland</c:v>
                </c:pt>
                <c:pt idx="17">
                  <c:v>Australia</c:v>
                </c:pt>
                <c:pt idx="18">
                  <c:v>OECD</c:v>
                </c:pt>
                <c:pt idx="19">
                  <c:v>Czech Republic</c:v>
                </c:pt>
                <c:pt idx="20">
                  <c:v>United Kingdom</c:v>
                </c:pt>
                <c:pt idx="21">
                  <c:v>Canada</c:v>
                </c:pt>
                <c:pt idx="22">
                  <c:v>Iceland</c:v>
                </c:pt>
                <c:pt idx="23">
                  <c:v>United States</c:v>
                </c:pt>
                <c:pt idx="24">
                  <c:v>Estonia</c:v>
                </c:pt>
                <c:pt idx="25">
                  <c:v>Hungary</c:v>
                </c:pt>
                <c:pt idx="26">
                  <c:v>Slovak Republic</c:v>
                </c:pt>
                <c:pt idx="27">
                  <c:v>Lithuania</c:v>
                </c:pt>
                <c:pt idx="28">
                  <c:v>Latvia</c:v>
                </c:pt>
                <c:pt idx="29">
                  <c:v>Netherlands</c:v>
                </c:pt>
                <c:pt idx="30">
                  <c:v>Switzerland</c:v>
                </c:pt>
                <c:pt idx="31">
                  <c:v>Israel</c:v>
                </c:pt>
                <c:pt idx="32">
                  <c:v>Colombia</c:v>
                </c:pt>
                <c:pt idx="33">
                  <c:v>Ireland</c:v>
                </c:pt>
                <c:pt idx="34">
                  <c:v>Türkiye</c:v>
                </c:pt>
                <c:pt idx="35">
                  <c:v>Costa Rica</c:v>
                </c:pt>
                <c:pt idx="36">
                  <c:v>Korea</c:v>
                </c:pt>
                <c:pt idx="37">
                  <c:v>Chile</c:v>
                </c:pt>
                <c:pt idx="38">
                  <c:v>Mexico</c:v>
                </c:pt>
              </c:strCache>
            </c:strRef>
          </c:cat>
          <c:val>
            <c:numRef>
              <c:f>'Figure.2.'!$AD$3:$AD$41</c:f>
              <c:numCache>
                <c:formatCode>0.0</c:formatCode>
                <c:ptCount val="39"/>
                <c:pt idx="0">
                  <c:v>34.87576015665406</c:v>
                </c:pt>
                <c:pt idx="1">
                  <c:v>31.000465010549398</c:v>
                </c:pt>
                <c:pt idx="2">
                  <c:v>29.347191136911583</c:v>
                </c:pt>
                <c:pt idx="3">
                  <c:v>32.280193726929639</c:v>
                </c:pt>
                <c:pt idx="4">
                  <c:v>32.628012116340457</c:v>
                </c:pt>
                <c:pt idx="5">
                  <c:v>31.108195621595748</c:v>
                </c:pt>
                <c:pt idx="6">
                  <c:v>27.937942410995937</c:v>
                </c:pt>
                <c:pt idx="7">
                  <c:v>28.158882620594301</c:v>
                </c:pt>
                <c:pt idx="8">
                  <c:v>27.86021378802505</c:v>
                </c:pt>
                <c:pt idx="9">
                  <c:v>25.855378083231408</c:v>
                </c:pt>
                <c:pt idx="10">
                  <c:v>31.183623264328315</c:v>
                </c:pt>
                <c:pt idx="11">
                  <c:v>21.97793322650373</c:v>
                </c:pt>
                <c:pt idx="12">
                  <c:v>24.942838889869755</c:v>
                </c:pt>
                <c:pt idx="13">
                  <c:v>25.113172976510938</c:v>
                </c:pt>
                <c:pt idx="14">
                  <c:v>23.919998528910842</c:v>
                </c:pt>
                <c:pt idx="15">
                  <c:v>24.467152182295603</c:v>
                </c:pt>
                <c:pt idx="16">
                  <c:v>23.225832158069373</c:v>
                </c:pt>
                <c:pt idx="18">
                  <c:v>22.960820572933489</c:v>
                </c:pt>
                <c:pt idx="19">
                  <c:v>22.618821096179744</c:v>
                </c:pt>
                <c:pt idx="20">
                  <c:v>22.488084010878861</c:v>
                </c:pt>
                <c:pt idx="21">
                  <c:v>24.971655313417209</c:v>
                </c:pt>
                <c:pt idx="22">
                  <c:v>23.013227932971152</c:v>
                </c:pt>
                <c:pt idx="23">
                  <c:v>23.942347386373811</c:v>
                </c:pt>
                <c:pt idx="24">
                  <c:v>19.820300465162266</c:v>
                </c:pt>
                <c:pt idx="25">
                  <c:v>18.54555147496945</c:v>
                </c:pt>
                <c:pt idx="26">
                  <c:v>19.768858200441155</c:v>
                </c:pt>
                <c:pt idx="27">
                  <c:v>21.075672181160666</c:v>
                </c:pt>
                <c:pt idx="28">
                  <c:v>18.471501642329461</c:v>
                </c:pt>
                <c:pt idx="29">
                  <c:v>18.921495470163244</c:v>
                </c:pt>
                <c:pt idx="30">
                  <c:v>19.314644899318058</c:v>
                </c:pt>
                <c:pt idx="31">
                  <c:v>20.061408303495956</c:v>
                </c:pt>
                <c:pt idx="32">
                  <c:v>17.099181660206725</c:v>
                </c:pt>
                <c:pt idx="33">
                  <c:v>15.694389832852137</c:v>
                </c:pt>
                <c:pt idx="35">
                  <c:v>14.456729589296897</c:v>
                </c:pt>
                <c:pt idx="36">
                  <c:v>14.393403149822495</c:v>
                </c:pt>
                <c:pt idx="37">
                  <c:v>15.060592502056464</c:v>
                </c:pt>
              </c:numCache>
            </c:numRef>
          </c:val>
          <c:smooth val="0"/>
          <c:extLst>
            <c:ext xmlns:c16="http://schemas.microsoft.com/office/drawing/2014/chart" uri="{C3380CC4-5D6E-409C-BE32-E72D297353CC}">
              <c16:uniqueId val="{00000006-438B-4E5C-BA04-C83CF307C2EB}"/>
            </c:ext>
          </c:extLst>
        </c:ser>
        <c:ser>
          <c:idx val="3"/>
          <c:order val="2"/>
          <c:tx>
            <c:strRef>
              <c:f>'Figure.2.'!$AH$2</c:f>
              <c:strCache>
                <c:ptCount val="1"/>
                <c:pt idx="0">
                  <c:v>2021 (p) latest</c:v>
                </c:pt>
              </c:strCache>
            </c:strRef>
          </c:tx>
          <c:spPr>
            <a:ln w="19050">
              <a:noFill/>
            </a:ln>
          </c:spPr>
          <c:marker>
            <c:symbol val="dash"/>
            <c:size val="6"/>
            <c:spPr>
              <a:ln>
                <a:solidFill>
                  <a:schemeClr val="tx1"/>
                </a:solidFill>
              </a:ln>
            </c:spPr>
          </c:marker>
          <c:cat>
            <c:strRef>
              <c:f>'Figure.2.'!$AA$3:$AA$41</c:f>
              <c:strCache>
                <c:ptCount val="39"/>
                <c:pt idx="0">
                  <c:v>France</c:v>
                </c:pt>
                <c:pt idx="1">
                  <c:v>Finland</c:v>
                </c:pt>
                <c:pt idx="2">
                  <c:v>Denmark</c:v>
                </c:pt>
                <c:pt idx="3">
                  <c:v>Belgium</c:v>
                </c:pt>
                <c:pt idx="4">
                  <c:v>Italy</c:v>
                </c:pt>
                <c:pt idx="5">
                  <c:v>Austria</c:v>
                </c:pt>
                <c:pt idx="6">
                  <c:v>Germany</c:v>
                </c:pt>
                <c:pt idx="7">
                  <c:v>Norway</c:v>
                </c:pt>
                <c:pt idx="8">
                  <c:v>Greece</c:v>
                </c:pt>
                <c:pt idx="9">
                  <c:v>Sweden</c:v>
                </c:pt>
                <c:pt idx="10">
                  <c:v>Spain</c:v>
                </c:pt>
                <c:pt idx="11">
                  <c:v>New Zealand</c:v>
                </c:pt>
                <c:pt idx="12">
                  <c:v>Japan</c:v>
                </c:pt>
                <c:pt idx="13">
                  <c:v>Portugal</c:v>
                </c:pt>
                <c:pt idx="14">
                  <c:v>Luxembourg</c:v>
                </c:pt>
                <c:pt idx="15">
                  <c:v>Slovenia</c:v>
                </c:pt>
                <c:pt idx="16">
                  <c:v>Poland</c:v>
                </c:pt>
                <c:pt idx="17">
                  <c:v>Australia</c:v>
                </c:pt>
                <c:pt idx="18">
                  <c:v>OECD</c:v>
                </c:pt>
                <c:pt idx="19">
                  <c:v>Czech Republic</c:v>
                </c:pt>
                <c:pt idx="20">
                  <c:v>United Kingdom</c:v>
                </c:pt>
                <c:pt idx="21">
                  <c:v>Canada</c:v>
                </c:pt>
                <c:pt idx="22">
                  <c:v>Iceland</c:v>
                </c:pt>
                <c:pt idx="23">
                  <c:v>United States</c:v>
                </c:pt>
                <c:pt idx="24">
                  <c:v>Estonia</c:v>
                </c:pt>
                <c:pt idx="25">
                  <c:v>Hungary</c:v>
                </c:pt>
                <c:pt idx="26">
                  <c:v>Slovak Republic</c:v>
                </c:pt>
                <c:pt idx="27">
                  <c:v>Lithuania</c:v>
                </c:pt>
                <c:pt idx="28">
                  <c:v>Latvia</c:v>
                </c:pt>
                <c:pt idx="29">
                  <c:v>Netherlands</c:v>
                </c:pt>
                <c:pt idx="30">
                  <c:v>Switzerland</c:v>
                </c:pt>
                <c:pt idx="31">
                  <c:v>Israel</c:v>
                </c:pt>
                <c:pt idx="32">
                  <c:v>Colombia</c:v>
                </c:pt>
                <c:pt idx="33">
                  <c:v>Ireland</c:v>
                </c:pt>
                <c:pt idx="34">
                  <c:v>Türkiye</c:v>
                </c:pt>
                <c:pt idx="35">
                  <c:v>Costa Rica</c:v>
                </c:pt>
                <c:pt idx="36">
                  <c:v>Korea</c:v>
                </c:pt>
                <c:pt idx="37">
                  <c:v>Chile</c:v>
                </c:pt>
                <c:pt idx="38">
                  <c:v>Mexico</c:v>
                </c:pt>
              </c:strCache>
            </c:strRef>
          </c:cat>
          <c:val>
            <c:numRef>
              <c:f>'Figure.2.'!$AH$3:$AH$41</c:f>
              <c:numCache>
                <c:formatCode>General</c:formatCode>
                <c:ptCount val="39"/>
                <c:pt idx="11" formatCode="0.0">
                  <c:v>20.824747403039044</c:v>
                </c:pt>
                <c:pt idx="20" formatCode="0.0">
                  <c:v>22.066884877703199</c:v>
                </c:pt>
                <c:pt idx="23" formatCode="0.0">
                  <c:v>22.679516071349081</c:v>
                </c:pt>
                <c:pt idx="31" formatCode="0.0">
                  <c:v>18.343164138348168</c:v>
                </c:pt>
                <c:pt idx="32" formatCode="0.0">
                  <c:v>15.153104934118065</c:v>
                </c:pt>
                <c:pt idx="37" formatCode="0.0">
                  <c:v>19.60528338822807</c:v>
                </c:pt>
              </c:numCache>
            </c:numRef>
          </c:val>
          <c:smooth val="0"/>
          <c:extLst>
            <c:ext xmlns:c16="http://schemas.microsoft.com/office/drawing/2014/chart" uri="{C3380CC4-5D6E-409C-BE32-E72D297353CC}">
              <c16:uniqueId val="{00000007-438B-4E5C-BA04-C83CF307C2EB}"/>
            </c:ext>
          </c:extLst>
        </c:ser>
        <c:ser>
          <c:idx val="1"/>
          <c:order val="3"/>
          <c:tx>
            <c:strRef>
              <c:f>'Figure.2.'!$AI$2</c:f>
              <c:strCache>
                <c:ptCount val="1"/>
                <c:pt idx="0">
                  <c:v>2022 (e) latest </c:v>
                </c:pt>
              </c:strCache>
            </c:strRef>
          </c:tx>
          <c:spPr>
            <a:ln>
              <a:noFill/>
            </a:ln>
          </c:spPr>
          <c:marker>
            <c:symbol val="diamond"/>
            <c:size val="7"/>
            <c:spPr>
              <a:solidFill>
                <a:schemeClr val="tx1">
                  <a:lumMod val="50000"/>
                  <a:lumOff val="50000"/>
                </a:schemeClr>
              </a:solidFill>
              <a:ln w="6350">
                <a:solidFill>
                  <a:schemeClr val="tx1"/>
                </a:solidFill>
              </a:ln>
            </c:spPr>
          </c:marker>
          <c:cat>
            <c:strRef>
              <c:f>'Figure.2.'!$AA$3:$AA$41</c:f>
              <c:strCache>
                <c:ptCount val="39"/>
                <c:pt idx="0">
                  <c:v>France</c:v>
                </c:pt>
                <c:pt idx="1">
                  <c:v>Finland</c:v>
                </c:pt>
                <c:pt idx="2">
                  <c:v>Denmark</c:v>
                </c:pt>
                <c:pt idx="3">
                  <c:v>Belgium</c:v>
                </c:pt>
                <c:pt idx="4">
                  <c:v>Italy</c:v>
                </c:pt>
                <c:pt idx="5">
                  <c:v>Austria</c:v>
                </c:pt>
                <c:pt idx="6">
                  <c:v>Germany</c:v>
                </c:pt>
                <c:pt idx="7">
                  <c:v>Norway</c:v>
                </c:pt>
                <c:pt idx="8">
                  <c:v>Greece</c:v>
                </c:pt>
                <c:pt idx="9">
                  <c:v>Sweden</c:v>
                </c:pt>
                <c:pt idx="10">
                  <c:v>Spain</c:v>
                </c:pt>
                <c:pt idx="11">
                  <c:v>New Zealand</c:v>
                </c:pt>
                <c:pt idx="12">
                  <c:v>Japan</c:v>
                </c:pt>
                <c:pt idx="13">
                  <c:v>Portugal</c:v>
                </c:pt>
                <c:pt idx="14">
                  <c:v>Luxembourg</c:v>
                </c:pt>
                <c:pt idx="15">
                  <c:v>Slovenia</c:v>
                </c:pt>
                <c:pt idx="16">
                  <c:v>Poland</c:v>
                </c:pt>
                <c:pt idx="17">
                  <c:v>Australia</c:v>
                </c:pt>
                <c:pt idx="18">
                  <c:v>OECD</c:v>
                </c:pt>
                <c:pt idx="19">
                  <c:v>Czech Republic</c:v>
                </c:pt>
                <c:pt idx="20">
                  <c:v>United Kingdom</c:v>
                </c:pt>
                <c:pt idx="21">
                  <c:v>Canada</c:v>
                </c:pt>
                <c:pt idx="22">
                  <c:v>Iceland</c:v>
                </c:pt>
                <c:pt idx="23">
                  <c:v>United States</c:v>
                </c:pt>
                <c:pt idx="24">
                  <c:v>Estonia</c:v>
                </c:pt>
                <c:pt idx="25">
                  <c:v>Hungary</c:v>
                </c:pt>
                <c:pt idx="26">
                  <c:v>Slovak Republic</c:v>
                </c:pt>
                <c:pt idx="27">
                  <c:v>Lithuania</c:v>
                </c:pt>
                <c:pt idx="28">
                  <c:v>Latvia</c:v>
                </c:pt>
                <c:pt idx="29">
                  <c:v>Netherlands</c:v>
                </c:pt>
                <c:pt idx="30">
                  <c:v>Switzerland</c:v>
                </c:pt>
                <c:pt idx="31">
                  <c:v>Israel</c:v>
                </c:pt>
                <c:pt idx="32">
                  <c:v>Colombia</c:v>
                </c:pt>
                <c:pt idx="33">
                  <c:v>Ireland</c:v>
                </c:pt>
                <c:pt idx="34">
                  <c:v>Türkiye</c:v>
                </c:pt>
                <c:pt idx="35">
                  <c:v>Costa Rica</c:v>
                </c:pt>
                <c:pt idx="36">
                  <c:v>Korea</c:v>
                </c:pt>
                <c:pt idx="37">
                  <c:v>Chile</c:v>
                </c:pt>
                <c:pt idx="38">
                  <c:v>Mexico</c:v>
                </c:pt>
              </c:strCache>
            </c:strRef>
          </c:cat>
          <c:val>
            <c:numRef>
              <c:f>'Figure.2.'!$AI$3:$AI$41</c:f>
              <c:numCache>
                <c:formatCode>0.0</c:formatCode>
                <c:ptCount val="39"/>
                <c:pt idx="0">
                  <c:v>31.632904142990011</c:v>
                </c:pt>
                <c:pt idx="1">
                  <c:v>29.02046854378823</c:v>
                </c:pt>
                <c:pt idx="2">
                  <c:v>26.164406275489004</c:v>
                </c:pt>
                <c:pt idx="3">
                  <c:v>28.965308949967806</c:v>
                </c:pt>
                <c:pt idx="4">
                  <c:v>30.058805767894487</c:v>
                </c:pt>
                <c:pt idx="5">
                  <c:v>29.355940526349343</c:v>
                </c:pt>
                <c:pt idx="6">
                  <c:v>26.721696527608565</c:v>
                </c:pt>
                <c:pt idx="7">
                  <c:v>20.675913927879382</c:v>
                </c:pt>
                <c:pt idx="8">
                  <c:v>24.115356754140301</c:v>
                </c:pt>
                <c:pt idx="9">
                  <c:v>23.670573401406315</c:v>
                </c:pt>
                <c:pt idx="10">
                  <c:v>28.085676454688134</c:v>
                </c:pt>
                <c:pt idx="13">
                  <c:v>24.638630380526479</c:v>
                </c:pt>
                <c:pt idx="14">
                  <c:v>21.872435149528442</c:v>
                </c:pt>
                <c:pt idx="15">
                  <c:v>22.839306164040892</c:v>
                </c:pt>
                <c:pt idx="16">
                  <c:v>22.706415720928668</c:v>
                </c:pt>
                <c:pt idx="18">
                  <c:v>21.093849593005064</c:v>
                </c:pt>
                <c:pt idx="19">
                  <c:v>22.012339131015313</c:v>
                </c:pt>
                <c:pt idx="22">
                  <c:v>20.778262216923839</c:v>
                </c:pt>
                <c:pt idx="24">
                  <c:v>17.186823671005108</c:v>
                </c:pt>
                <c:pt idx="25">
                  <c:v>17.19396730958298</c:v>
                </c:pt>
                <c:pt idx="26">
                  <c:v>19.057466645737811</c:v>
                </c:pt>
                <c:pt idx="27">
                  <c:v>19.838747326220872</c:v>
                </c:pt>
                <c:pt idx="28">
                  <c:v>19.69496406428626</c:v>
                </c:pt>
                <c:pt idx="29">
                  <c:v>17.565499249739176</c:v>
                </c:pt>
                <c:pt idx="30">
                  <c:v>17.038146935092175</c:v>
                </c:pt>
                <c:pt idx="33">
                  <c:v>12.779294507343227</c:v>
                </c:pt>
                <c:pt idx="36">
                  <c:v>14.842610348036212</c:v>
                </c:pt>
              </c:numCache>
            </c:numRef>
          </c:val>
          <c:smooth val="0"/>
          <c:extLst>
            <c:ext xmlns:c16="http://schemas.microsoft.com/office/drawing/2014/chart" uri="{C3380CC4-5D6E-409C-BE32-E72D297353CC}">
              <c16:uniqueId val="{00000008-438B-4E5C-BA04-C83CF307C2EB}"/>
            </c:ext>
          </c:extLst>
        </c:ser>
        <c:dLbls>
          <c:showLegendKey val="0"/>
          <c:showVal val="0"/>
          <c:showCatName val="0"/>
          <c:showSerName val="0"/>
          <c:showPercent val="0"/>
          <c:showBubbleSize val="0"/>
        </c:dLbls>
        <c:dropLines>
          <c:spPr>
            <a:ln w="6350">
              <a:solidFill>
                <a:schemeClr val="tx1"/>
              </a:solidFill>
            </a:ln>
          </c:spPr>
        </c:dropLines>
        <c:marker val="1"/>
        <c:smooth val="0"/>
        <c:axId val="257801216"/>
        <c:axId val="257827968"/>
      </c:lineChart>
      <c:catAx>
        <c:axId val="257801216"/>
        <c:scaling>
          <c:orientation val="minMax"/>
        </c:scaling>
        <c:delete val="0"/>
        <c:axPos val="b"/>
        <c:majorGridlines>
          <c:spPr>
            <a:ln w="0">
              <a:solidFill>
                <a:schemeClr val="bg1"/>
              </a:solidFill>
            </a:ln>
          </c:spPr>
        </c:majorGridlines>
        <c:numFmt formatCode="General" sourceLinked="1"/>
        <c:majorTickMark val="in"/>
        <c:minorTickMark val="none"/>
        <c:tickLblPos val="low"/>
        <c:spPr>
          <a:ln w="0">
            <a:noFill/>
          </a:ln>
        </c:spPr>
        <c:txPr>
          <a:bodyPr rot="-2700000" vert="horz"/>
          <a:lstStyle/>
          <a:p>
            <a:pPr>
              <a:defRPr sz="1000" b="0" i="0" u="none" strike="noStrike" baseline="0">
                <a:solidFill>
                  <a:srgbClr val="000000"/>
                </a:solidFill>
                <a:latin typeface="Arial Narrow"/>
                <a:ea typeface="Arial Narrow"/>
                <a:cs typeface="Arial Narrow"/>
              </a:defRPr>
            </a:pPr>
            <a:endParaRPr lang="en-US"/>
          </a:p>
        </c:txPr>
        <c:crossAx val="257827968"/>
        <c:crosses val="autoZero"/>
        <c:auto val="1"/>
        <c:lblAlgn val="ctr"/>
        <c:lblOffset val="100"/>
        <c:tickLblSkip val="1"/>
        <c:noMultiLvlLbl val="0"/>
      </c:catAx>
      <c:valAx>
        <c:axId val="257827968"/>
        <c:scaling>
          <c:orientation val="minMax"/>
          <c:max val="37"/>
          <c:min val="5"/>
        </c:scaling>
        <c:delete val="0"/>
        <c:axPos val="l"/>
        <c:majorGridlines>
          <c:spPr>
            <a:ln w="0">
              <a:solidFill>
                <a:schemeClr val="bg1"/>
              </a:solidFill>
            </a:ln>
          </c:spPr>
        </c:majorGridlines>
        <c:numFmt formatCode="General" sourceLinked="0"/>
        <c:majorTickMark val="in"/>
        <c:minorTickMark val="none"/>
        <c:tickLblPos val="nextTo"/>
        <c:spPr>
          <a:ln w="0">
            <a:noFill/>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57801216"/>
        <c:crosses val="autoZero"/>
        <c:crossBetween val="between"/>
        <c:majorUnit val="5"/>
      </c:valAx>
      <c:spPr>
        <a:solidFill>
          <a:schemeClr val="accent1">
            <a:lumMod val="20000"/>
            <a:lumOff val="80000"/>
          </a:schemeClr>
        </a:solidFill>
        <a:ln>
          <a:noFill/>
        </a:ln>
      </c:spPr>
    </c:plotArea>
    <c:legend>
      <c:legendPos val="r"/>
      <c:layout>
        <c:manualLayout>
          <c:xMode val="edge"/>
          <c:yMode val="edge"/>
          <c:x val="4.8801103251924015E-2"/>
          <c:y val="4.7094113235845551E-3"/>
          <c:w val="0.93137535774129931"/>
          <c:h val="6.1826619498649628E-2"/>
        </c:manualLayout>
      </c:layout>
      <c:overlay val="0"/>
      <c:spPr>
        <a:solidFill>
          <a:schemeClr val="accent1">
            <a:lumMod val="20000"/>
            <a:lumOff val="80000"/>
          </a:schemeClr>
        </a:solidFill>
        <a:ln>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a:noFill/>
    </a:ln>
  </c:spPr>
  <c:txPr>
    <a:bodyPr/>
    <a:lstStyle/>
    <a:p>
      <a:pPr>
        <a:defRPr sz="700" b="1" i="0" u="none" strike="noStrike" baseline="0">
          <a:solidFill>
            <a:srgbClr val="000000"/>
          </a:solidFill>
          <a:latin typeface="Arial Narrow"/>
          <a:ea typeface="Arial Narrow"/>
          <a:cs typeface="Arial Narrow"/>
        </a:defRPr>
      </a:pPr>
      <a:endParaRPr lang="en-US"/>
    </a:p>
  </c:txPr>
  <c:printSettings>
    <c:headerFooter/>
    <c:pageMargins b="0.75000000000000366" l="0.70000000000000062" r="0.70000000000000062" t="0.75000000000000366"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DataAnnexFigure1.A!$D$24:$Z$24</c:f>
              <c:numCache>
                <c:formatCode>0.0</c:formatCode>
                <c:ptCount val="23"/>
                <c:pt idx="0">
                  <c:v>20.182281738363329</c:v>
                </c:pt>
                <c:pt idx="1">
                  <c:v>21.709844393610442</c:v>
                </c:pt>
                <c:pt idx="2">
                  <c:v>21.814927662393238</c:v>
                </c:pt>
                <c:pt idx="3">
                  <c:v>21.965433868995159</c:v>
                </c:pt>
                <c:pt idx="4">
                  <c:v>21.251232487122497</c:v>
                </c:pt>
                <c:pt idx="5">
                  <c:v>20.898116907400997</c:v>
                </c:pt>
                <c:pt idx="6">
                  <c:v>20.63558485362525</c:v>
                </c:pt>
                <c:pt idx="7">
                  <c:v>19.52927955758819</c:v>
                </c:pt>
                <c:pt idx="8">
                  <c:v>20.222094205376447</c:v>
                </c:pt>
                <c:pt idx="9">
                  <c:v>21.310606157978164</c:v>
                </c:pt>
                <c:pt idx="10">
                  <c:v>20.727284257252336</c:v>
                </c:pt>
                <c:pt idx="11">
                  <c:v>19.578384277857026</c:v>
                </c:pt>
                <c:pt idx="12">
                  <c:v>19.856029487286886</c:v>
                </c:pt>
                <c:pt idx="13">
                  <c:v>20.605550947396161</c:v>
                </c:pt>
                <c:pt idx="14">
                  <c:v>20.288067199008438</c:v>
                </c:pt>
                <c:pt idx="15">
                  <c:v>20.21891094185148</c:v>
                </c:pt>
                <c:pt idx="16">
                  <c:v>21.185474952119336</c:v>
                </c:pt>
                <c:pt idx="17">
                  <c:v>20.785997414408737</c:v>
                </c:pt>
                <c:pt idx="18">
                  <c:v>20.509203114413719</c:v>
                </c:pt>
                <c:pt idx="19">
                  <c:v>21.185989766217407</c:v>
                </c:pt>
                <c:pt idx="20">
                  <c:v>23.225832158069373</c:v>
                </c:pt>
                <c:pt idx="21">
                  <c:v>22.56769245167601</c:v>
                </c:pt>
                <c:pt idx="22">
                  <c:v>22.706415720928668</c:v>
                </c:pt>
              </c:numCache>
            </c:numRef>
          </c:val>
          <c:extLst>
            <c:ext xmlns:c16="http://schemas.microsoft.com/office/drawing/2014/chart" uri="{C3380CC4-5D6E-409C-BE32-E72D297353CC}">
              <c16:uniqueId val="{00000000-2F4E-4FF3-9DD0-DAEB3F5AF4AC}"/>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2F4E-4FF3-9DD0-DAEB3F5AF4AC}"/>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2F4E-4FF3-9DD0-DAEB3F5AF4AC}"/>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2F4E-4FF3-9DD0-DAEB3F5AF4AC}"/>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2F4E-4FF3-9DD0-DAEB3F5AF4AC}"/>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2F4E-4FF3-9DD0-DAEB3F5AF4AC}"/>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2F4E-4FF3-9DD0-DAEB3F5AF4AC}"/>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DataAnnexFigure1.B!$D$24:$Z$24</c:f>
              <c:numCache>
                <c:formatCode>#,##0</c:formatCode>
                <c:ptCount val="23"/>
                <c:pt idx="0">
                  <c:v>58.979529309873115</c:v>
                </c:pt>
                <c:pt idx="1">
                  <c:v>62.847284453815746</c:v>
                </c:pt>
                <c:pt idx="2">
                  <c:v>64.402343950788762</c:v>
                </c:pt>
                <c:pt idx="3">
                  <c:v>67.177478671126337</c:v>
                </c:pt>
                <c:pt idx="4">
                  <c:v>69.244143264941371</c:v>
                </c:pt>
                <c:pt idx="5">
                  <c:v>70.740426857004692</c:v>
                </c:pt>
                <c:pt idx="6">
                  <c:v>74.459243816157795</c:v>
                </c:pt>
                <c:pt idx="7">
                  <c:v>76.370003855047074</c:v>
                </c:pt>
                <c:pt idx="8">
                  <c:v>82.186510463678488</c:v>
                </c:pt>
                <c:pt idx="9">
                  <c:v>89.054956850809361</c:v>
                </c:pt>
                <c:pt idx="10">
                  <c:v>89.042787905467634</c:v>
                </c:pt>
                <c:pt idx="11">
                  <c:v>87.289813847814713</c:v>
                </c:pt>
                <c:pt idx="12">
                  <c:v>88.662161686285302</c:v>
                </c:pt>
                <c:pt idx="13">
                  <c:v>92.411767621775752</c:v>
                </c:pt>
                <c:pt idx="14">
                  <c:v>94.502035751520538</c:v>
                </c:pt>
                <c:pt idx="15">
                  <c:v>100</c:v>
                </c:pt>
                <c:pt idx="16">
                  <c:v>109.13468009932426</c:v>
                </c:pt>
                <c:pt idx="17">
                  <c:v>112.01154126556676</c:v>
                </c:pt>
                <c:pt idx="18">
                  <c:v>115.7377118330778</c:v>
                </c:pt>
                <c:pt idx="19">
                  <c:v>126.41385125812427</c:v>
                </c:pt>
                <c:pt idx="20">
                  <c:v>136.7387571650103</c:v>
                </c:pt>
                <c:pt idx="21">
                  <c:v>141.78305985348646</c:v>
                </c:pt>
                <c:pt idx="22">
                  <c:v>145.64962235084059</c:v>
                </c:pt>
              </c:numCache>
            </c:numRef>
          </c:val>
          <c:smooth val="0"/>
          <c:extLst>
            <c:ext xmlns:c16="http://schemas.microsoft.com/office/drawing/2014/chart" uri="{C3380CC4-5D6E-409C-BE32-E72D297353CC}">
              <c16:uniqueId val="{00000009-2F4E-4FF3-9DD0-DAEB3F5AF4AC}"/>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2F4E-4FF3-9DD0-DAEB3F5AF4AC}"/>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DataAnnexFigure1.C!$D$24:$Z$24</c:f>
              <c:numCache>
                <c:formatCode>#,##0</c:formatCode>
                <c:ptCount val="23"/>
                <c:pt idx="0">
                  <c:v>58.905998092720068</c:v>
                </c:pt>
                <c:pt idx="1">
                  <c:v>59.64737326668417</c:v>
                </c:pt>
                <c:pt idx="2">
                  <c:v>60.861678585165954</c:v>
                </c:pt>
                <c:pt idx="3">
                  <c:v>62.990918592885464</c:v>
                </c:pt>
                <c:pt idx="4">
                  <c:v>66.12964699439182</c:v>
                </c:pt>
                <c:pt idx="5">
                  <c:v>68.448713682389865</c:v>
                </c:pt>
                <c:pt idx="6">
                  <c:v>72.645399458328441</c:v>
                </c:pt>
                <c:pt idx="7">
                  <c:v>77.775285146215012</c:v>
                </c:pt>
                <c:pt idx="8">
                  <c:v>81.041823488577677</c:v>
                </c:pt>
                <c:pt idx="9">
                  <c:v>83.337072181572239</c:v>
                </c:pt>
                <c:pt idx="10">
                  <c:v>86.454312963909189</c:v>
                </c:pt>
                <c:pt idx="11">
                  <c:v>90.567494187259641</c:v>
                </c:pt>
                <c:pt idx="12">
                  <c:v>91.767419234647036</c:v>
                </c:pt>
                <c:pt idx="13">
                  <c:v>92.800503361735537</c:v>
                </c:pt>
                <c:pt idx="14">
                  <c:v>95.935843634750881</c:v>
                </c:pt>
                <c:pt idx="15">
                  <c:v>100</c:v>
                </c:pt>
                <c:pt idx="16">
                  <c:v>103.14172601842431</c:v>
                </c:pt>
                <c:pt idx="17">
                  <c:v>108.12414766908272</c:v>
                </c:pt>
                <c:pt idx="18">
                  <c:v>113.91279358050269</c:v>
                </c:pt>
                <c:pt idx="19">
                  <c:v>119.31789929184585</c:v>
                </c:pt>
                <c:pt idx="20">
                  <c:v>116.75242884231768</c:v>
                </c:pt>
                <c:pt idx="21">
                  <c:v>123.68842178903202</c:v>
                </c:pt>
                <c:pt idx="22">
                  <c:v>129.28931219311414</c:v>
                </c:pt>
              </c:numCache>
            </c:numRef>
          </c:val>
          <c:smooth val="0"/>
          <c:extLst>
            <c:ext xmlns:c16="http://schemas.microsoft.com/office/drawing/2014/chart" uri="{C3380CC4-5D6E-409C-BE32-E72D297353CC}">
              <c16:uniqueId val="{0000000B-2F4E-4FF3-9DD0-DAEB3F5AF4AC}"/>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DataAnnexFigure1.A!$D$25:$Z$25</c:f>
              <c:numCache>
                <c:formatCode>0.0</c:formatCode>
                <c:ptCount val="23"/>
                <c:pt idx="0">
                  <c:v>18.57558658902791</c:v>
                </c:pt>
                <c:pt idx="1">
                  <c:v>19.06128840692957</c:v>
                </c:pt>
                <c:pt idx="2">
                  <c:v>20.407852576156099</c:v>
                </c:pt>
                <c:pt idx="3">
                  <c:v>21.461066097504457</c:v>
                </c:pt>
                <c:pt idx="4">
                  <c:v>21.798043268990444</c:v>
                </c:pt>
                <c:pt idx="5">
                  <c:v>22.42410234418621</c:v>
                </c:pt>
                <c:pt idx="6">
                  <c:v>21.642580330284726</c:v>
                </c:pt>
                <c:pt idx="7">
                  <c:v>21.306995214508955</c:v>
                </c:pt>
                <c:pt idx="8">
                  <c:v>21.767635983167064</c:v>
                </c:pt>
                <c:pt idx="9">
                  <c:v>24.11047435368355</c:v>
                </c:pt>
                <c:pt idx="10">
                  <c:v>24.336267542753539</c:v>
                </c:pt>
                <c:pt idx="11">
                  <c:v>24.228784176910981</c:v>
                </c:pt>
                <c:pt idx="12">
                  <c:v>24.331738160985957</c:v>
                </c:pt>
                <c:pt idx="13">
                  <c:v>25.412866113658755</c:v>
                </c:pt>
                <c:pt idx="14">
                  <c:v>24.97732024227496</c:v>
                </c:pt>
                <c:pt idx="15">
                  <c:v>23.921833902989004</c:v>
                </c:pt>
                <c:pt idx="16">
                  <c:v>23.459253774482068</c:v>
                </c:pt>
                <c:pt idx="17">
                  <c:v>22.727659182118991</c:v>
                </c:pt>
                <c:pt idx="18">
                  <c:v>22.457385975651466</c:v>
                </c:pt>
                <c:pt idx="19">
                  <c:v>22.341278124789504</c:v>
                </c:pt>
                <c:pt idx="20">
                  <c:v>25.113172976510938</c:v>
                </c:pt>
                <c:pt idx="21">
                  <c:v>24.797744735918688</c:v>
                </c:pt>
                <c:pt idx="22">
                  <c:v>24.638630380526479</c:v>
                </c:pt>
              </c:numCache>
            </c:numRef>
          </c:val>
          <c:extLst>
            <c:ext xmlns:c16="http://schemas.microsoft.com/office/drawing/2014/chart" uri="{C3380CC4-5D6E-409C-BE32-E72D297353CC}">
              <c16:uniqueId val="{00000000-DBA5-4CA8-99BC-A7A47F3AE225}"/>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DBA5-4CA8-99BC-A7A47F3AE225}"/>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DBA5-4CA8-99BC-A7A47F3AE225}"/>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DBA5-4CA8-99BC-A7A47F3AE225}"/>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DBA5-4CA8-99BC-A7A47F3AE225}"/>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DBA5-4CA8-99BC-A7A47F3AE225}"/>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DBA5-4CA8-99BC-A7A47F3AE225}"/>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DataAnnexFigure1.B!$D$25:$Z$25</c:f>
              <c:numCache>
                <c:formatCode>#,##0</c:formatCode>
                <c:ptCount val="23"/>
                <c:pt idx="0">
                  <c:v>75.629312495492087</c:v>
                </c:pt>
                <c:pt idx="1">
                  <c:v>78.619548968641908</c:v>
                </c:pt>
                <c:pt idx="2">
                  <c:v>85.305054432485306</c:v>
                </c:pt>
                <c:pt idx="3">
                  <c:v>89.051982178946616</c:v>
                </c:pt>
                <c:pt idx="4">
                  <c:v>92.098980881469487</c:v>
                </c:pt>
                <c:pt idx="5">
                  <c:v>96.470527699248876</c:v>
                </c:pt>
                <c:pt idx="6">
                  <c:v>94.69194123328721</c:v>
                </c:pt>
                <c:pt idx="7">
                  <c:v>96.038299142087908</c:v>
                </c:pt>
                <c:pt idx="8">
                  <c:v>97.611524759367441</c:v>
                </c:pt>
                <c:pt idx="9">
                  <c:v>106.7843102175474</c:v>
                </c:pt>
                <c:pt idx="10">
                  <c:v>108.83505457999686</c:v>
                </c:pt>
                <c:pt idx="11">
                  <c:v>102.4901299035803</c:v>
                </c:pt>
                <c:pt idx="12">
                  <c:v>95.711883066182011</c:v>
                </c:pt>
                <c:pt idx="13">
                  <c:v>100.99229456638299</c:v>
                </c:pt>
                <c:pt idx="14">
                  <c:v>101.03370917121619</c:v>
                </c:pt>
                <c:pt idx="15">
                  <c:v>100</c:v>
                </c:pt>
                <c:pt idx="16">
                  <c:v>101.14980275525556</c:v>
                </c:pt>
                <c:pt idx="17">
                  <c:v>101.57481065479672</c:v>
                </c:pt>
                <c:pt idx="18">
                  <c:v>104.06407688597885</c:v>
                </c:pt>
                <c:pt idx="19">
                  <c:v>107.79858213561029</c:v>
                </c:pt>
                <c:pt idx="20">
                  <c:v>113.11166322675696</c:v>
                </c:pt>
                <c:pt idx="21">
                  <c:v>116.46447294658792</c:v>
                </c:pt>
                <c:pt idx="22">
                  <c:v>120.09082099311043</c:v>
                </c:pt>
              </c:numCache>
            </c:numRef>
          </c:val>
          <c:smooth val="0"/>
          <c:extLst>
            <c:ext xmlns:c16="http://schemas.microsoft.com/office/drawing/2014/chart" uri="{C3380CC4-5D6E-409C-BE32-E72D297353CC}">
              <c16:uniqueId val="{00000009-DBA5-4CA8-99BC-A7A47F3AE225}"/>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DBA5-4CA8-99BC-A7A47F3AE225}"/>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DataAnnexFigure1.C!$D$25:$Z$25</c:f>
              <c:numCache>
                <c:formatCode>#,##0</c:formatCode>
                <c:ptCount val="23"/>
                <c:pt idx="0">
                  <c:v>96.993333745034406</c:v>
                </c:pt>
                <c:pt idx="1">
                  <c:v>98.87856713869175</c:v>
                </c:pt>
                <c:pt idx="2">
                  <c:v>99.640845475119747</c:v>
                </c:pt>
                <c:pt idx="3">
                  <c:v>98.713666982456928</c:v>
                </c:pt>
                <c:pt idx="4">
                  <c:v>100.47939345891034</c:v>
                </c:pt>
                <c:pt idx="5">
                  <c:v>101.26498976203403</c:v>
                </c:pt>
                <c:pt idx="6">
                  <c:v>102.91057989854257</c:v>
                </c:pt>
                <c:pt idx="7">
                  <c:v>105.49011616962763</c:v>
                </c:pt>
                <c:pt idx="8">
                  <c:v>105.82689067702677</c:v>
                </c:pt>
                <c:pt idx="9">
                  <c:v>102.52289057319582</c:v>
                </c:pt>
                <c:pt idx="10">
                  <c:v>104.30435425466189</c:v>
                </c:pt>
                <c:pt idx="11">
                  <c:v>102.53518088042502</c:v>
                </c:pt>
                <c:pt idx="12">
                  <c:v>98.375027155942561</c:v>
                </c:pt>
                <c:pt idx="13">
                  <c:v>97.467375672925314</c:v>
                </c:pt>
                <c:pt idx="14">
                  <c:v>98.239502128160083</c:v>
                </c:pt>
                <c:pt idx="15">
                  <c:v>100</c:v>
                </c:pt>
                <c:pt idx="16">
                  <c:v>102.01948594411252</c:v>
                </c:pt>
                <c:pt idx="17">
                  <c:v>105.59664115985892</c:v>
                </c:pt>
                <c:pt idx="18">
                  <c:v>108.60543283694773</c:v>
                </c:pt>
                <c:pt idx="19">
                  <c:v>111.51905629546589</c:v>
                </c:pt>
                <c:pt idx="20">
                  <c:v>102.1041088164835</c:v>
                </c:pt>
                <c:pt idx="21">
                  <c:v>107.09088730214071</c:v>
                </c:pt>
                <c:pt idx="22">
                  <c:v>114.29875711143733</c:v>
                </c:pt>
              </c:numCache>
            </c:numRef>
          </c:val>
          <c:smooth val="0"/>
          <c:extLst>
            <c:ext xmlns:c16="http://schemas.microsoft.com/office/drawing/2014/chart" uri="{C3380CC4-5D6E-409C-BE32-E72D297353CC}">
              <c16:uniqueId val="{0000000B-DBA5-4CA8-99BC-A7A47F3AE225}"/>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DataAnnexFigure1.A!$D$26:$Z$26</c:f>
              <c:numCache>
                <c:formatCode>0.0</c:formatCode>
                <c:ptCount val="23"/>
                <c:pt idx="0">
                  <c:v>17.517159468233224</c:v>
                </c:pt>
                <c:pt idx="1">
                  <c:v>17.230870364485888</c:v>
                </c:pt>
                <c:pt idx="2">
                  <c:v>17.388687336092389</c:v>
                </c:pt>
                <c:pt idx="3">
                  <c:v>16.618663637878573</c:v>
                </c:pt>
                <c:pt idx="4">
                  <c:v>15.898512439462657</c:v>
                </c:pt>
                <c:pt idx="5">
                  <c:v>15.377385410179134</c:v>
                </c:pt>
                <c:pt idx="6">
                  <c:v>15.059734356194562</c:v>
                </c:pt>
                <c:pt idx="7">
                  <c:v>14.858395510903009</c:v>
                </c:pt>
                <c:pt idx="8">
                  <c:v>14.934839414922019</c:v>
                </c:pt>
                <c:pt idx="9">
                  <c:v>17.7700634669383</c:v>
                </c:pt>
                <c:pt idx="10">
                  <c:v>17.372272948533954</c:v>
                </c:pt>
                <c:pt idx="11">
                  <c:v>17.125941307943165</c:v>
                </c:pt>
                <c:pt idx="12">
                  <c:v>17.324581580251856</c:v>
                </c:pt>
                <c:pt idx="13">
                  <c:v>17.659787946155635</c:v>
                </c:pt>
                <c:pt idx="14">
                  <c:v>17.745973333035316</c:v>
                </c:pt>
                <c:pt idx="15">
                  <c:v>17.249337569071539</c:v>
                </c:pt>
                <c:pt idx="16">
                  <c:v>17.625233764168254</c:v>
                </c:pt>
                <c:pt idx="17">
                  <c:v>17.517661604245561</c:v>
                </c:pt>
                <c:pt idx="18">
                  <c:v>17.176635017790236</c:v>
                </c:pt>
                <c:pt idx="19">
                  <c:v>17.45168278081729</c:v>
                </c:pt>
                <c:pt idx="20">
                  <c:v>19.768858200441155</c:v>
                </c:pt>
                <c:pt idx="21">
                  <c:v>19.630786189975993</c:v>
                </c:pt>
                <c:pt idx="22">
                  <c:v>19.057466645737811</c:v>
                </c:pt>
              </c:numCache>
            </c:numRef>
          </c:val>
          <c:extLst>
            <c:ext xmlns:c16="http://schemas.microsoft.com/office/drawing/2014/chart" uri="{C3380CC4-5D6E-409C-BE32-E72D297353CC}">
              <c16:uniqueId val="{00000000-A7CF-424F-A230-845CD171BBB2}"/>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A7CF-424F-A230-845CD171BBB2}"/>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A7CF-424F-A230-845CD171BBB2}"/>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A7CF-424F-A230-845CD171BBB2}"/>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A7CF-424F-A230-845CD171BBB2}"/>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A7CF-424F-A230-845CD171BBB2}"/>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A7CF-424F-A230-845CD171BBB2}"/>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DataAnnexFigure1.B!$D$26:$Z$26</c:f>
              <c:numCache>
                <c:formatCode>#,##0</c:formatCode>
                <c:ptCount val="23"/>
                <c:pt idx="0">
                  <c:v>66.917343238003184</c:v>
                </c:pt>
                <c:pt idx="1">
                  <c:v>66.567164766380557</c:v>
                </c:pt>
                <c:pt idx="2">
                  <c:v>70.758049122660552</c:v>
                </c:pt>
                <c:pt idx="3">
                  <c:v>69.221350041768076</c:v>
                </c:pt>
                <c:pt idx="4">
                  <c:v>68.544314541913678</c:v>
                </c:pt>
                <c:pt idx="5">
                  <c:v>70.574502682574916</c:v>
                </c:pt>
                <c:pt idx="6">
                  <c:v>73.849833431757077</c:v>
                </c:pt>
                <c:pt idx="7">
                  <c:v>79.465217971158538</c:v>
                </c:pt>
                <c:pt idx="8">
                  <c:v>82.92406996760198</c:v>
                </c:pt>
                <c:pt idx="9">
                  <c:v>90.734875328187073</c:v>
                </c:pt>
                <c:pt idx="10">
                  <c:v>93.889817812649298</c:v>
                </c:pt>
                <c:pt idx="11">
                  <c:v>92.949332494027985</c:v>
                </c:pt>
                <c:pt idx="12">
                  <c:v>93.146527061239837</c:v>
                </c:pt>
                <c:pt idx="13">
                  <c:v>94.73057653840857</c:v>
                </c:pt>
                <c:pt idx="14">
                  <c:v>97.672700134418875</c:v>
                </c:pt>
                <c:pt idx="15">
                  <c:v>100</c:v>
                </c:pt>
                <c:pt idx="16">
                  <c:v>104.16116075869536</c:v>
                </c:pt>
                <c:pt idx="17">
                  <c:v>106.50939902390907</c:v>
                </c:pt>
                <c:pt idx="18">
                  <c:v>107.89143003624491</c:v>
                </c:pt>
                <c:pt idx="19">
                  <c:v>112.28764566131331</c:v>
                </c:pt>
                <c:pt idx="20">
                  <c:v>122.16779201644815</c:v>
                </c:pt>
                <c:pt idx="21">
                  <c:v>124.05188346690507</c:v>
                </c:pt>
                <c:pt idx="22">
                  <c:v>117.24235734906082</c:v>
                </c:pt>
              </c:numCache>
            </c:numRef>
          </c:val>
          <c:smooth val="0"/>
          <c:extLst>
            <c:ext xmlns:c16="http://schemas.microsoft.com/office/drawing/2014/chart" uri="{C3380CC4-5D6E-409C-BE32-E72D297353CC}">
              <c16:uniqueId val="{00000009-A7CF-424F-A230-845CD171BBB2}"/>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A7CF-424F-A230-845CD171BBB2}"/>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DataAnnexFigure1.C!$D$26:$Z$26</c:f>
              <c:numCache>
                <c:formatCode>#,##0</c:formatCode>
                <c:ptCount val="23"/>
                <c:pt idx="0">
                  <c:v>54.196676822253792</c:v>
                </c:pt>
                <c:pt idx="1">
                  <c:v>55.960120302628702</c:v>
                </c:pt>
                <c:pt idx="2">
                  <c:v>58.483609265985891</c:v>
                </c:pt>
                <c:pt idx="3">
                  <c:v>61.699672242862434</c:v>
                </c:pt>
                <c:pt idx="4">
                  <c:v>64.956723673492064</c:v>
                </c:pt>
                <c:pt idx="5">
                  <c:v>69.259107691397602</c:v>
                </c:pt>
                <c:pt idx="6">
                  <c:v>75.141405805263261</c:v>
                </c:pt>
                <c:pt idx="7">
                  <c:v>83.280744768016817</c:v>
                </c:pt>
                <c:pt idx="8">
                  <c:v>87.92355307776802</c:v>
                </c:pt>
                <c:pt idx="9">
                  <c:v>83.126853926826229</c:v>
                </c:pt>
                <c:pt idx="10">
                  <c:v>88.358263848260052</c:v>
                </c:pt>
                <c:pt idx="11">
                  <c:v>90.688623620537371</c:v>
                </c:pt>
                <c:pt idx="12">
                  <c:v>91.920380645633557</c:v>
                </c:pt>
                <c:pt idx="13">
                  <c:v>92.522243792442936</c:v>
                </c:pt>
                <c:pt idx="14">
                  <c:v>95.042894976603918</c:v>
                </c:pt>
                <c:pt idx="15">
                  <c:v>100</c:v>
                </c:pt>
                <c:pt idx="16">
                  <c:v>101.93168088252823</c:v>
                </c:pt>
                <c:pt idx="17">
                  <c:v>104.96943595781556</c:v>
                </c:pt>
                <c:pt idx="18">
                  <c:v>108.95240712719368</c:v>
                </c:pt>
                <c:pt idx="19">
                  <c:v>111.79101918593466</c:v>
                </c:pt>
                <c:pt idx="20">
                  <c:v>106.91832390198179</c:v>
                </c:pt>
                <c:pt idx="21">
                  <c:v>110.14776212356055</c:v>
                </c:pt>
                <c:pt idx="22">
                  <c:v>111.9394845451191</c:v>
                </c:pt>
              </c:numCache>
            </c:numRef>
          </c:val>
          <c:smooth val="0"/>
          <c:extLst>
            <c:ext xmlns:c16="http://schemas.microsoft.com/office/drawing/2014/chart" uri="{C3380CC4-5D6E-409C-BE32-E72D297353CC}">
              <c16:uniqueId val="{0000000B-A7CF-424F-A230-845CD171BBB2}"/>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DataAnnexFigure1.A!$D$38:$Z$38</c:f>
              <c:numCache>
                <c:formatCode>0.0</c:formatCode>
                <c:ptCount val="23"/>
                <c:pt idx="0">
                  <c:v>22.0954284571994</c:v>
                </c:pt>
                <c:pt idx="1">
                  <c:v>21.949848579768393</c:v>
                </c:pt>
                <c:pt idx="2">
                  <c:v>22.319817223815967</c:v>
                </c:pt>
                <c:pt idx="3">
                  <c:v>21.935126776074281</c:v>
                </c:pt>
                <c:pt idx="4">
                  <c:v>21.551164137945367</c:v>
                </c:pt>
                <c:pt idx="5">
                  <c:v>21.524321613617982</c:v>
                </c:pt>
                <c:pt idx="6">
                  <c:v>21.126493143253359</c:v>
                </c:pt>
                <c:pt idx="7">
                  <c:v>19.763352063167083</c:v>
                </c:pt>
                <c:pt idx="8">
                  <c:v>19.880137151332065</c:v>
                </c:pt>
                <c:pt idx="9">
                  <c:v>22.427694599964305</c:v>
                </c:pt>
                <c:pt idx="10">
                  <c:v>23.355288071477684</c:v>
                </c:pt>
                <c:pt idx="11">
                  <c:v>23.44134418142265</c:v>
                </c:pt>
                <c:pt idx="12">
                  <c:v>23.472724768125754</c:v>
                </c:pt>
                <c:pt idx="13">
                  <c:v>23.801731966951635</c:v>
                </c:pt>
                <c:pt idx="14">
                  <c:v>23.088830583022524</c:v>
                </c:pt>
                <c:pt idx="15">
                  <c:v>22.650103685358218</c:v>
                </c:pt>
                <c:pt idx="16">
                  <c:v>22.246303319540576</c:v>
                </c:pt>
                <c:pt idx="17">
                  <c:v>21.484958333894223</c:v>
                </c:pt>
                <c:pt idx="18">
                  <c:v>21.325182984260955</c:v>
                </c:pt>
                <c:pt idx="19">
                  <c:v>21.471603052579479</c:v>
                </c:pt>
                <c:pt idx="20">
                  <c:v>24.467152182295603</c:v>
                </c:pt>
                <c:pt idx="21">
                  <c:v>23.657287332395203</c:v>
                </c:pt>
                <c:pt idx="22">
                  <c:v>22.839306164040892</c:v>
                </c:pt>
              </c:numCache>
            </c:numRef>
          </c:val>
          <c:extLst>
            <c:ext xmlns:c16="http://schemas.microsoft.com/office/drawing/2014/chart" uri="{C3380CC4-5D6E-409C-BE32-E72D297353CC}">
              <c16:uniqueId val="{00000000-4671-4762-9084-1C25AC6B2B4A}"/>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4671-4762-9084-1C25AC6B2B4A}"/>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4671-4762-9084-1C25AC6B2B4A}"/>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4671-4762-9084-1C25AC6B2B4A}"/>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4671-4762-9084-1C25AC6B2B4A}"/>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4671-4762-9084-1C25AC6B2B4A}"/>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4671-4762-9084-1C25AC6B2B4A}"/>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DataAnnexFigure1.B!$D$38:$Z$38</c:f>
              <c:numCache>
                <c:formatCode>#,##0</c:formatCode>
                <c:ptCount val="23"/>
                <c:pt idx="0">
                  <c:v>75.37601584779776</c:v>
                </c:pt>
                <c:pt idx="1">
                  <c:v>77.498692530788333</c:v>
                </c:pt>
                <c:pt idx="2">
                  <c:v>81.64411167586249</c:v>
                </c:pt>
                <c:pt idx="3">
                  <c:v>82.687533310394272</c:v>
                </c:pt>
                <c:pt idx="4">
                  <c:v>84.5916474754859</c:v>
                </c:pt>
                <c:pt idx="5">
                  <c:v>86.89821085560574</c:v>
                </c:pt>
                <c:pt idx="6">
                  <c:v>89.984832251604914</c:v>
                </c:pt>
                <c:pt idx="7">
                  <c:v>90.506319911740761</c:v>
                </c:pt>
                <c:pt idx="8">
                  <c:v>93.182377030852294</c:v>
                </c:pt>
                <c:pt idx="9">
                  <c:v>99.655858582075808</c:v>
                </c:pt>
                <c:pt idx="10">
                  <c:v>102.24785050255842</c:v>
                </c:pt>
                <c:pt idx="11">
                  <c:v>102.73291453363879</c:v>
                </c:pt>
                <c:pt idx="12">
                  <c:v>98.08729423824866</c:v>
                </c:pt>
                <c:pt idx="13">
                  <c:v>98.275076629892325</c:v>
                </c:pt>
                <c:pt idx="14">
                  <c:v>98.22148236823233</c:v>
                </c:pt>
                <c:pt idx="15">
                  <c:v>100</c:v>
                </c:pt>
                <c:pt idx="16">
                  <c:v>102.29437048424752</c:v>
                </c:pt>
                <c:pt idx="17">
                  <c:v>103.5864765576341</c:v>
                </c:pt>
                <c:pt idx="18">
                  <c:v>107.79072975985947</c:v>
                </c:pt>
                <c:pt idx="19">
                  <c:v>112.97394454694694</c:v>
                </c:pt>
                <c:pt idx="20">
                  <c:v>124.79177412024492</c:v>
                </c:pt>
                <c:pt idx="21">
                  <c:v>131.45272493203097</c:v>
                </c:pt>
                <c:pt idx="22">
                  <c:v>130.12126101751224</c:v>
                </c:pt>
              </c:numCache>
            </c:numRef>
          </c:val>
          <c:smooth val="0"/>
          <c:extLst>
            <c:ext xmlns:c16="http://schemas.microsoft.com/office/drawing/2014/chart" uri="{C3380CC4-5D6E-409C-BE32-E72D297353CC}">
              <c16:uniqueId val="{00000009-4671-4762-9084-1C25AC6B2B4A}"/>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4671-4762-9084-1C25AC6B2B4A}"/>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DataAnnexFigure1.C!$D$38:$Z$38</c:f>
              <c:numCache>
                <c:formatCode>#,##0</c:formatCode>
                <c:ptCount val="23"/>
                <c:pt idx="0">
                  <c:v>74.932305888927161</c:v>
                </c:pt>
                <c:pt idx="1">
                  <c:v>77.34255053738795</c:v>
                </c:pt>
                <c:pt idx="2">
                  <c:v>80.053869923088172</c:v>
                </c:pt>
                <c:pt idx="3">
                  <c:v>82.423673265789446</c:v>
                </c:pt>
                <c:pt idx="4">
                  <c:v>86.016678688566188</c:v>
                </c:pt>
                <c:pt idx="5">
                  <c:v>89.283565573652652</c:v>
                </c:pt>
                <c:pt idx="6">
                  <c:v>94.414155556242832</c:v>
                </c:pt>
                <c:pt idx="7">
                  <c:v>101.00441623669614</c:v>
                </c:pt>
                <c:pt idx="8">
                  <c:v>104.5495118882953</c:v>
                </c:pt>
                <c:pt idx="9">
                  <c:v>96.657655705335173</c:v>
                </c:pt>
                <c:pt idx="10">
                  <c:v>97.956490238618741</c:v>
                </c:pt>
                <c:pt idx="11">
                  <c:v>98.800218247916774</c:v>
                </c:pt>
                <c:pt idx="12">
                  <c:v>96.19244741149214</c:v>
                </c:pt>
                <c:pt idx="13">
                  <c:v>95.202355257582212</c:v>
                </c:pt>
                <c:pt idx="14">
                  <c:v>97.837705975465823</c:v>
                </c:pt>
                <c:pt idx="15">
                  <c:v>100</c:v>
                </c:pt>
                <c:pt idx="16">
                  <c:v>103.19185397692335</c:v>
                </c:pt>
                <c:pt idx="17">
                  <c:v>108.1609320044159</c:v>
                </c:pt>
                <c:pt idx="18">
                  <c:v>112.97881663102979</c:v>
                </c:pt>
                <c:pt idx="19">
                  <c:v>116.87780649916355</c:v>
                </c:pt>
                <c:pt idx="20">
                  <c:v>111.82708338913277</c:v>
                </c:pt>
                <c:pt idx="21">
                  <c:v>121.009273921491</c:v>
                </c:pt>
                <c:pt idx="22">
                  <c:v>127.10994055544094</c:v>
                </c:pt>
              </c:numCache>
            </c:numRef>
          </c:val>
          <c:smooth val="0"/>
          <c:extLst>
            <c:ext xmlns:c16="http://schemas.microsoft.com/office/drawing/2014/chart" uri="{C3380CC4-5D6E-409C-BE32-E72D297353CC}">
              <c16:uniqueId val="{0000000B-4671-4762-9084-1C25AC6B2B4A}"/>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DataAnnexFigure1.A!$D$27:$Z$27</c:f>
              <c:numCache>
                <c:formatCode>0.0</c:formatCode>
                <c:ptCount val="23"/>
                <c:pt idx="0">
                  <c:v>19.463930588514948</c:v>
                </c:pt>
                <c:pt idx="1">
                  <c:v>19.090803015294018</c:v>
                </c:pt>
                <c:pt idx="2">
                  <c:v>19.34966499116139</c:v>
                </c:pt>
                <c:pt idx="3">
                  <c:v>19.988519622277398</c:v>
                </c:pt>
                <c:pt idx="4">
                  <c:v>20.21347756609967</c:v>
                </c:pt>
                <c:pt idx="5">
                  <c:v>20.475193220397323</c:v>
                </c:pt>
                <c:pt idx="6">
                  <c:v>20.515908187489231</c:v>
                </c:pt>
                <c:pt idx="7">
                  <c:v>20.897073918759805</c:v>
                </c:pt>
                <c:pt idx="8">
                  <c:v>22.325918890320413</c:v>
                </c:pt>
                <c:pt idx="9">
                  <c:v>25.613495351381204</c:v>
                </c:pt>
                <c:pt idx="10">
                  <c:v>24.901810085214169</c:v>
                </c:pt>
                <c:pt idx="11">
                  <c:v>25.540958095741257</c:v>
                </c:pt>
                <c:pt idx="12">
                  <c:v>25.550427867062233</c:v>
                </c:pt>
                <c:pt idx="13">
                  <c:v>25.704598805309558</c:v>
                </c:pt>
                <c:pt idx="14">
                  <c:v>25.372716181921756</c:v>
                </c:pt>
                <c:pt idx="15">
                  <c:v>24.707471927542016</c:v>
                </c:pt>
                <c:pt idx="16">
                  <c:v>24.244695366210582</c:v>
                </c:pt>
                <c:pt idx="17">
                  <c:v>23.927040156661647</c:v>
                </c:pt>
                <c:pt idx="18">
                  <c:v>24.034326759990989</c:v>
                </c:pt>
                <c:pt idx="19">
                  <c:v>24.647372536976395</c:v>
                </c:pt>
                <c:pt idx="20">
                  <c:v>31.183623264328315</c:v>
                </c:pt>
                <c:pt idx="21">
                  <c:v>29.537503782535179</c:v>
                </c:pt>
                <c:pt idx="22">
                  <c:v>28.085676454688134</c:v>
                </c:pt>
              </c:numCache>
            </c:numRef>
          </c:val>
          <c:extLst>
            <c:ext xmlns:c16="http://schemas.microsoft.com/office/drawing/2014/chart" uri="{C3380CC4-5D6E-409C-BE32-E72D297353CC}">
              <c16:uniqueId val="{00000000-0D96-4AC1-9869-35B812F93822}"/>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0D96-4AC1-9869-35B812F93822}"/>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0D96-4AC1-9869-35B812F93822}"/>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0D96-4AC1-9869-35B812F93822}"/>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0D96-4AC1-9869-35B812F93822}"/>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0D96-4AC1-9869-35B812F93822}"/>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0D96-4AC1-9869-35B812F93822}"/>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DataAnnexFigure1.B!$D$27:$Z$27</c:f>
              <c:numCache>
                <c:formatCode>#,##0</c:formatCode>
                <c:ptCount val="23"/>
                <c:pt idx="0">
                  <c:v>66.440499988955807</c:v>
                </c:pt>
                <c:pt idx="1">
                  <c:v>68.068777958412753</c:v>
                </c:pt>
                <c:pt idx="2">
                  <c:v>71.576641959548596</c:v>
                </c:pt>
                <c:pt idx="3">
                  <c:v>76.805789048148824</c:v>
                </c:pt>
                <c:pt idx="4">
                  <c:v>80.750893559048308</c:v>
                </c:pt>
                <c:pt idx="5">
                  <c:v>85.384233223892309</c:v>
                </c:pt>
                <c:pt idx="6">
                  <c:v>89.463298461588607</c:v>
                </c:pt>
                <c:pt idx="7">
                  <c:v>94.988564439164946</c:v>
                </c:pt>
                <c:pt idx="8">
                  <c:v>100.592251228809</c:v>
                </c:pt>
                <c:pt idx="9">
                  <c:v>111.54274944871113</c:v>
                </c:pt>
                <c:pt idx="10">
                  <c:v>106.86345944766758</c:v>
                </c:pt>
                <c:pt idx="11">
                  <c:v>105.32589562237565</c:v>
                </c:pt>
                <c:pt idx="12">
                  <c:v>99.691031725826079</c:v>
                </c:pt>
                <c:pt idx="13">
                  <c:v>97.868287483736395</c:v>
                </c:pt>
                <c:pt idx="14">
                  <c:v>97.870716090254305</c:v>
                </c:pt>
                <c:pt idx="15">
                  <c:v>100</c:v>
                </c:pt>
                <c:pt idx="16">
                  <c:v>101.63386536112247</c:v>
                </c:pt>
                <c:pt idx="17">
                  <c:v>102.6198044754771</c:v>
                </c:pt>
                <c:pt idx="18">
                  <c:v>104.99358530098799</c:v>
                </c:pt>
                <c:pt idx="19">
                  <c:v>110.57735481480137</c:v>
                </c:pt>
                <c:pt idx="20">
                  <c:v>126.54574856155403</c:v>
                </c:pt>
                <c:pt idx="21">
                  <c:v>124.88263419692477</c:v>
                </c:pt>
                <c:pt idx="22">
                  <c:v>117.87240356341546</c:v>
                </c:pt>
              </c:numCache>
            </c:numRef>
          </c:val>
          <c:smooth val="0"/>
          <c:extLst>
            <c:ext xmlns:c16="http://schemas.microsoft.com/office/drawing/2014/chart" uri="{C3380CC4-5D6E-409C-BE32-E72D297353CC}">
              <c16:uniqueId val="{00000009-0D96-4AC1-9869-35B812F93822}"/>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0D96-4AC1-9869-35B812F93822}"/>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DataAnnexFigure1.C!$D$27:$Z$27</c:f>
              <c:numCache>
                <c:formatCode>#,##0</c:formatCode>
                <c:ptCount val="23"/>
                <c:pt idx="0">
                  <c:v>81.2249551831014</c:v>
                </c:pt>
                <c:pt idx="1">
                  <c:v>84.419491900817235</c:v>
                </c:pt>
                <c:pt idx="2">
                  <c:v>86.725006371080511</c:v>
                </c:pt>
                <c:pt idx="3">
                  <c:v>89.31105549119107</c:v>
                </c:pt>
                <c:pt idx="4">
                  <c:v>92.100057034298658</c:v>
                </c:pt>
                <c:pt idx="5">
                  <c:v>95.463580748344441</c:v>
                </c:pt>
                <c:pt idx="6">
                  <c:v>99.380191116373041</c:v>
                </c:pt>
                <c:pt idx="7">
                  <c:v>102.96253726405098</c:v>
                </c:pt>
                <c:pt idx="8">
                  <c:v>103.87596393107088</c:v>
                </c:pt>
                <c:pt idx="9">
                  <c:v>99.966870836653399</c:v>
                </c:pt>
                <c:pt idx="10">
                  <c:v>100.12982641790943</c:v>
                </c:pt>
                <c:pt idx="11">
                  <c:v>99.31439589730023</c:v>
                </c:pt>
                <c:pt idx="12">
                  <c:v>96.375245141826397</c:v>
                </c:pt>
                <c:pt idx="13">
                  <c:v>94.9918800191478</c:v>
                </c:pt>
                <c:pt idx="14">
                  <c:v>96.306480350706877</c:v>
                </c:pt>
                <c:pt idx="15">
                  <c:v>100</c:v>
                </c:pt>
                <c:pt idx="16">
                  <c:v>103.03130111776542</c:v>
                </c:pt>
                <c:pt idx="17">
                  <c:v>106.09508241244713</c:v>
                </c:pt>
                <c:pt idx="18">
                  <c:v>108.52337152255129</c:v>
                </c:pt>
                <c:pt idx="19">
                  <c:v>110.78629150412017</c:v>
                </c:pt>
                <c:pt idx="20">
                  <c:v>98.796017132727712</c:v>
                </c:pt>
                <c:pt idx="21">
                  <c:v>103.86371449957578</c:v>
                </c:pt>
                <c:pt idx="22">
                  <c:v>108.69346982280925</c:v>
                </c:pt>
              </c:numCache>
            </c:numRef>
          </c:val>
          <c:smooth val="0"/>
          <c:extLst>
            <c:ext xmlns:c16="http://schemas.microsoft.com/office/drawing/2014/chart" uri="{C3380CC4-5D6E-409C-BE32-E72D297353CC}">
              <c16:uniqueId val="{0000000B-0D96-4AC1-9869-35B812F93822}"/>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DataAnnexFigure1.A!$D$28:$Z$28</c:f>
              <c:numCache>
                <c:formatCode>0.0</c:formatCode>
                <c:ptCount val="23"/>
                <c:pt idx="0">
                  <c:v>26.427480333476133</c:v>
                </c:pt>
                <c:pt idx="1">
                  <c:v>26.547495902345876</c:v>
                </c:pt>
                <c:pt idx="2">
                  <c:v>27.20854460223779</c:v>
                </c:pt>
                <c:pt idx="3">
                  <c:v>27.921950992628947</c:v>
                </c:pt>
                <c:pt idx="4">
                  <c:v>27.426345280500513</c:v>
                </c:pt>
                <c:pt idx="5">
                  <c:v>27.103047033842596</c:v>
                </c:pt>
                <c:pt idx="6">
                  <c:v>26.40803558830358</c:v>
                </c:pt>
                <c:pt idx="7">
                  <c:v>25.328323060938594</c:v>
                </c:pt>
                <c:pt idx="8">
                  <c:v>25.366161795498819</c:v>
                </c:pt>
                <c:pt idx="9">
                  <c:v>27.209560805447019</c:v>
                </c:pt>
                <c:pt idx="10">
                  <c:v>25.848765713038318</c:v>
                </c:pt>
                <c:pt idx="11">
                  <c:v>25.276168811580991</c:v>
                </c:pt>
                <c:pt idx="12">
                  <c:v>26.275656021308468</c:v>
                </c:pt>
                <c:pt idx="13">
                  <c:v>26.947927660655353</c:v>
                </c:pt>
                <c:pt idx="14">
                  <c:v>26.586702405325184</c:v>
                </c:pt>
                <c:pt idx="15">
                  <c:v>26.106784053879416</c:v>
                </c:pt>
                <c:pt idx="16">
                  <c:v>26.527328539650885</c:v>
                </c:pt>
                <c:pt idx="17">
                  <c:v>25.859016625220704</c:v>
                </c:pt>
                <c:pt idx="18">
                  <c:v>25.633303198341533</c:v>
                </c:pt>
                <c:pt idx="19">
                  <c:v>25.07246731599934</c:v>
                </c:pt>
                <c:pt idx="20">
                  <c:v>25.855378083231408</c:v>
                </c:pt>
                <c:pt idx="21">
                  <c:v>24.90033056179789</c:v>
                </c:pt>
                <c:pt idx="22">
                  <c:v>23.670573401406315</c:v>
                </c:pt>
              </c:numCache>
            </c:numRef>
          </c:val>
          <c:extLst>
            <c:ext xmlns:c16="http://schemas.microsoft.com/office/drawing/2014/chart" uri="{C3380CC4-5D6E-409C-BE32-E72D297353CC}">
              <c16:uniqueId val="{00000000-18B5-44E2-80EB-73F39F7FAC7C}"/>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18B5-44E2-80EB-73F39F7FAC7C}"/>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18B5-44E2-80EB-73F39F7FAC7C}"/>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18B5-44E2-80EB-73F39F7FAC7C}"/>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18B5-44E2-80EB-73F39F7FAC7C}"/>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18B5-44E2-80EB-73F39F7FAC7C}"/>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18B5-44E2-80EB-73F39F7FAC7C}"/>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DataAnnexFigure1.B!$D$28:$Z$28</c:f>
              <c:numCache>
                <c:formatCode>#,##0</c:formatCode>
                <c:ptCount val="23"/>
                <c:pt idx="0">
                  <c:v>68.742746955353127</c:v>
                </c:pt>
                <c:pt idx="1">
                  <c:v>70.108941750908613</c:v>
                </c:pt>
                <c:pt idx="2">
                  <c:v>72.994203411318807</c:v>
                </c:pt>
                <c:pt idx="3">
                  <c:v>76.46885118545049</c:v>
                </c:pt>
                <c:pt idx="4">
                  <c:v>78.337304535270647</c:v>
                </c:pt>
                <c:pt idx="5">
                  <c:v>79.811846869613717</c:v>
                </c:pt>
                <c:pt idx="6">
                  <c:v>81.710170416127923</c:v>
                </c:pt>
                <c:pt idx="7">
                  <c:v>81.551431411040824</c:v>
                </c:pt>
                <c:pt idx="8">
                  <c:v>81.146644072557748</c:v>
                </c:pt>
                <c:pt idx="9">
                  <c:v>85.653879438798754</c:v>
                </c:pt>
                <c:pt idx="10">
                  <c:v>86.034092178315518</c:v>
                </c:pt>
                <c:pt idx="11">
                  <c:v>85.23732969382749</c:v>
                </c:pt>
                <c:pt idx="12">
                  <c:v>88.185257532258191</c:v>
                </c:pt>
                <c:pt idx="13">
                  <c:v>92.405391960454352</c:v>
                </c:pt>
                <c:pt idx="14">
                  <c:v>95.393832633731193</c:v>
                </c:pt>
                <c:pt idx="15">
                  <c:v>100</c:v>
                </c:pt>
                <c:pt idx="16">
                  <c:v>104.27078854408501</c:v>
                </c:pt>
                <c:pt idx="17">
                  <c:v>104.60288050416735</c:v>
                </c:pt>
                <c:pt idx="18">
                  <c:v>106.1715471373967</c:v>
                </c:pt>
                <c:pt idx="19">
                  <c:v>106.70488743172631</c:v>
                </c:pt>
                <c:pt idx="20">
                  <c:v>109.25199422432112</c:v>
                </c:pt>
                <c:pt idx="21">
                  <c:v>111.43600366765247</c:v>
                </c:pt>
                <c:pt idx="22">
                  <c:v>107.02201944158024</c:v>
                </c:pt>
              </c:numCache>
            </c:numRef>
          </c:val>
          <c:smooth val="0"/>
          <c:extLst>
            <c:ext xmlns:c16="http://schemas.microsoft.com/office/drawing/2014/chart" uri="{C3380CC4-5D6E-409C-BE32-E72D297353CC}">
              <c16:uniqueId val="{00000009-18B5-44E2-80EB-73F39F7FAC7C}"/>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18B5-44E2-80EB-73F39F7FAC7C}"/>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DataAnnexFigure1.C!$D$28:$Z$28</c:f>
              <c:numCache>
                <c:formatCode>#,##0</c:formatCode>
                <c:ptCount val="23"/>
                <c:pt idx="0">
                  <c:v>72.221961519578954</c:v>
                </c:pt>
                <c:pt idx="1">
                  <c:v>73.268817411607444</c:v>
                </c:pt>
                <c:pt idx="2">
                  <c:v>74.878475877027711</c:v>
                </c:pt>
                <c:pt idx="3">
                  <c:v>76.608027047957691</c:v>
                </c:pt>
                <c:pt idx="4">
                  <c:v>79.930406636055196</c:v>
                </c:pt>
                <c:pt idx="5">
                  <c:v>82.215459956589456</c:v>
                </c:pt>
                <c:pt idx="6">
                  <c:v>86.048980020060483</c:v>
                </c:pt>
                <c:pt idx="7">
                  <c:v>89.008395846896249</c:v>
                </c:pt>
                <c:pt idx="8">
                  <c:v>88.607360206858033</c:v>
                </c:pt>
                <c:pt idx="9">
                  <c:v>84.761985924242254</c:v>
                </c:pt>
                <c:pt idx="10">
                  <c:v>89.807110458021299</c:v>
                </c:pt>
                <c:pt idx="11">
                  <c:v>92.676746717659398</c:v>
                </c:pt>
                <c:pt idx="12">
                  <c:v>92.131525094664397</c:v>
                </c:pt>
                <c:pt idx="13">
                  <c:v>93.225841008835502</c:v>
                </c:pt>
                <c:pt idx="14">
                  <c:v>95.703596307239536</c:v>
                </c:pt>
                <c:pt idx="15">
                  <c:v>100</c:v>
                </c:pt>
                <c:pt idx="16">
                  <c:v>102.07059306404014</c:v>
                </c:pt>
                <c:pt idx="17">
                  <c:v>104.69168876985181</c:v>
                </c:pt>
                <c:pt idx="18">
                  <c:v>106.73320127794949</c:v>
                </c:pt>
                <c:pt idx="19">
                  <c:v>108.85313108315192</c:v>
                </c:pt>
                <c:pt idx="20">
                  <c:v>106.49078657218671</c:v>
                </c:pt>
                <c:pt idx="21">
                  <c:v>111.89528424892679</c:v>
                </c:pt>
                <c:pt idx="22">
                  <c:v>115.18500058477701</c:v>
                </c:pt>
              </c:numCache>
            </c:numRef>
          </c:val>
          <c:smooth val="0"/>
          <c:extLst>
            <c:ext xmlns:c16="http://schemas.microsoft.com/office/drawing/2014/chart" uri="{C3380CC4-5D6E-409C-BE32-E72D297353CC}">
              <c16:uniqueId val="{0000000B-18B5-44E2-80EB-73F39F7FAC7C}"/>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DataAnnexFigure1.A!$D$29:$Z$29</c:f>
              <c:numCache>
                <c:formatCode>0.0</c:formatCode>
                <c:ptCount val="23"/>
                <c:pt idx="0">
                  <c:v>14.078335907828594</c:v>
                </c:pt>
                <c:pt idx="1">
                  <c:v>14.353352846671424</c:v>
                </c:pt>
                <c:pt idx="2">
                  <c:v>15.34456297622765</c:v>
                </c:pt>
                <c:pt idx="3">
                  <c:v>15.948861582819053</c:v>
                </c:pt>
                <c:pt idx="4">
                  <c:v>15.839795741447233</c:v>
                </c:pt>
                <c:pt idx="5">
                  <c:v>15.679374305189208</c:v>
                </c:pt>
                <c:pt idx="6">
                  <c:v>14.941470487232369</c:v>
                </c:pt>
                <c:pt idx="7">
                  <c:v>14.367946045287644</c:v>
                </c:pt>
                <c:pt idx="8">
                  <c:v>14.049303086678419</c:v>
                </c:pt>
                <c:pt idx="9">
                  <c:v>15.556851882239286</c:v>
                </c:pt>
                <c:pt idx="10">
                  <c:v>15.204401392973846</c:v>
                </c:pt>
                <c:pt idx="11">
                  <c:v>15.161626966026825</c:v>
                </c:pt>
                <c:pt idx="12">
                  <c:v>15.378373060818937</c:v>
                </c:pt>
                <c:pt idx="13">
                  <c:v>15.669787551512124</c:v>
                </c:pt>
                <c:pt idx="14">
                  <c:v>15.578931904752832</c:v>
                </c:pt>
                <c:pt idx="15">
                  <c:v>16.080099737398633</c:v>
                </c:pt>
                <c:pt idx="16">
                  <c:v>16.236945647513537</c:v>
                </c:pt>
                <c:pt idx="17">
                  <c:v>16.435018165917263</c:v>
                </c:pt>
                <c:pt idx="18">
                  <c:v>15.969405665146525</c:v>
                </c:pt>
                <c:pt idx="19">
                  <c:v>16.145007108814326</c:v>
                </c:pt>
                <c:pt idx="20">
                  <c:v>19.314644899318058</c:v>
                </c:pt>
                <c:pt idx="21">
                  <c:v>18.030470012064622</c:v>
                </c:pt>
                <c:pt idx="22">
                  <c:v>17.038146935092175</c:v>
                </c:pt>
              </c:numCache>
            </c:numRef>
          </c:val>
          <c:extLst>
            <c:ext xmlns:c16="http://schemas.microsoft.com/office/drawing/2014/chart" uri="{C3380CC4-5D6E-409C-BE32-E72D297353CC}">
              <c16:uniqueId val="{00000000-6B5E-4431-A386-A3155FF4A052}"/>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6B5E-4431-A386-A3155FF4A052}"/>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6B5E-4431-A386-A3155FF4A052}"/>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6B5E-4431-A386-A3155FF4A052}"/>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6B5E-4431-A386-A3155FF4A052}"/>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6B5E-4431-A386-A3155FF4A052}"/>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6B5E-4431-A386-A3155FF4A052}"/>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DataAnnexFigure1.B!$D$29:$Z$29</c:f>
              <c:numCache>
                <c:formatCode>#,##0</c:formatCode>
                <c:ptCount val="23"/>
                <c:pt idx="0">
                  <c:v>65.517695389295483</c:v>
                </c:pt>
                <c:pt idx="1">
                  <c:v>67.8407688914169</c:v>
                </c:pt>
                <c:pt idx="2">
                  <c:v>71.871725185880905</c:v>
                </c:pt>
                <c:pt idx="3">
                  <c:v>75.072472362966892</c:v>
                </c:pt>
                <c:pt idx="4">
                  <c:v>76.285945127046631</c:v>
                </c:pt>
                <c:pt idx="5">
                  <c:v>77.507705980190252</c:v>
                </c:pt>
                <c:pt idx="6">
                  <c:v>77.660146856053402</c:v>
                </c:pt>
                <c:pt idx="7">
                  <c:v>78.933106144779913</c:v>
                </c:pt>
                <c:pt idx="8">
                  <c:v>78.566605157919383</c:v>
                </c:pt>
                <c:pt idx="9">
                  <c:v>85.956767546036531</c:v>
                </c:pt>
                <c:pt idx="10">
                  <c:v>86.450110097689461</c:v>
                </c:pt>
                <c:pt idx="11">
                  <c:v>87.630850190419551</c:v>
                </c:pt>
                <c:pt idx="12">
                  <c:v>90.589472112600959</c:v>
                </c:pt>
                <c:pt idx="13">
                  <c:v>94.170366743372469</c:v>
                </c:pt>
                <c:pt idx="14">
                  <c:v>95.361545566756831</c:v>
                </c:pt>
                <c:pt idx="15">
                  <c:v>100</c:v>
                </c:pt>
                <c:pt idx="16">
                  <c:v>102.87278004830313</c:v>
                </c:pt>
                <c:pt idx="17">
                  <c:v>104.82194893826697</c:v>
                </c:pt>
                <c:pt idx="18">
                  <c:v>104.62805992461513</c:v>
                </c:pt>
                <c:pt idx="19">
                  <c:v>106.55963258416941</c:v>
                </c:pt>
                <c:pt idx="20">
                  <c:v>124.70889572429088</c:v>
                </c:pt>
                <c:pt idx="21">
                  <c:v>121.74110962060244</c:v>
                </c:pt>
                <c:pt idx="22">
                  <c:v>117.57670166425515</c:v>
                </c:pt>
              </c:numCache>
            </c:numRef>
          </c:val>
          <c:smooth val="0"/>
          <c:extLst>
            <c:ext xmlns:c16="http://schemas.microsoft.com/office/drawing/2014/chart" uri="{C3380CC4-5D6E-409C-BE32-E72D297353CC}">
              <c16:uniqueId val="{00000009-6B5E-4431-A386-A3155FF4A052}"/>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6B5E-4431-A386-A3155FF4A052}"/>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DataAnnexFigure1.C!$D$29:$Z$29</c:f>
              <c:numCache>
                <c:formatCode>#,##0</c:formatCode>
                <c:ptCount val="23"/>
                <c:pt idx="0">
                  <c:v>75.728635856211156</c:v>
                </c:pt>
                <c:pt idx="1">
                  <c:v>76.92198108644061</c:v>
                </c:pt>
                <c:pt idx="2">
                  <c:v>76.917745355018752</c:v>
                </c:pt>
                <c:pt idx="3">
                  <c:v>76.881712232242833</c:v>
                </c:pt>
                <c:pt idx="4">
                  <c:v>79.050950829964052</c:v>
                </c:pt>
                <c:pt idx="5">
                  <c:v>81.329704372306892</c:v>
                </c:pt>
                <c:pt idx="6">
                  <c:v>84.595098671170859</c:v>
                </c:pt>
                <c:pt idx="7">
                  <c:v>87.97528312653553</c:v>
                </c:pt>
                <c:pt idx="8">
                  <c:v>90.399452250039559</c:v>
                </c:pt>
                <c:pt idx="9">
                  <c:v>88.519474952158987</c:v>
                </c:pt>
                <c:pt idx="10">
                  <c:v>91.412381578009956</c:v>
                </c:pt>
                <c:pt idx="11">
                  <c:v>93.167906933403913</c:v>
                </c:pt>
                <c:pt idx="12">
                  <c:v>94.301941135624318</c:v>
                </c:pt>
                <c:pt idx="13">
                  <c:v>96.019809016215305</c:v>
                </c:pt>
                <c:pt idx="14">
                  <c:v>98.369264726519035</c:v>
                </c:pt>
                <c:pt idx="15">
                  <c:v>100</c:v>
                </c:pt>
                <c:pt idx="16">
                  <c:v>102.04518658435263</c:v>
                </c:pt>
                <c:pt idx="17">
                  <c:v>103.66241883795061</c:v>
                </c:pt>
                <c:pt idx="18">
                  <c:v>106.68615310136187</c:v>
                </c:pt>
                <c:pt idx="19">
                  <c:v>107.97811376666388</c:v>
                </c:pt>
                <c:pt idx="20">
                  <c:v>105.39438592511932</c:v>
                </c:pt>
                <c:pt idx="21">
                  <c:v>109.28570685517552</c:v>
                </c:pt>
                <c:pt idx="22">
                  <c:v>111.56572019289972</c:v>
                </c:pt>
              </c:numCache>
            </c:numRef>
          </c:val>
          <c:smooth val="0"/>
          <c:extLst>
            <c:ext xmlns:c16="http://schemas.microsoft.com/office/drawing/2014/chart" uri="{C3380CC4-5D6E-409C-BE32-E72D297353CC}">
              <c16:uniqueId val="{0000000B-6B5E-4431-A386-A3155FF4A052}"/>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DataAnnexFigure1.A!$D$31:$Z$31</c:f>
              <c:numCache>
                <c:formatCode>0.0</c:formatCode>
                <c:ptCount val="23"/>
                <c:pt idx="0">
                  <c:v>16.807110958496825</c:v>
                </c:pt>
                <c:pt idx="1">
                  <c:v>17.605943063134088</c:v>
                </c:pt>
                <c:pt idx="2">
                  <c:v>17.863876798839403</c:v>
                </c:pt>
                <c:pt idx="3">
                  <c:v>18.618650062942617</c:v>
                </c:pt>
                <c:pt idx="4">
                  <c:v>19.187835625232104</c:v>
                </c:pt>
                <c:pt idx="5">
                  <c:v>19.140867337405844</c:v>
                </c:pt>
                <c:pt idx="6">
                  <c:v>19.062984273989674</c:v>
                </c:pt>
                <c:pt idx="7">
                  <c:v>19.571282727083204</c:v>
                </c:pt>
                <c:pt idx="8">
                  <c:v>20.828139566653313</c:v>
                </c:pt>
                <c:pt idx="9">
                  <c:v>22.924278794087442</c:v>
                </c:pt>
                <c:pt idx="10">
                  <c:v>23.069063863112056</c:v>
                </c:pt>
                <c:pt idx="11">
                  <c:v>22.851221853937297</c:v>
                </c:pt>
                <c:pt idx="12">
                  <c:v>22.951241520456634</c:v>
                </c:pt>
                <c:pt idx="13">
                  <c:v>22.22442412987678</c:v>
                </c:pt>
                <c:pt idx="14">
                  <c:v>21.685495905431136</c:v>
                </c:pt>
                <c:pt idx="15">
                  <c:v>21.278878529126459</c:v>
                </c:pt>
                <c:pt idx="16">
                  <c:v>20.615708741718613</c:v>
                </c:pt>
                <c:pt idx="17">
                  <c:v>20.211758150015491</c:v>
                </c:pt>
                <c:pt idx="18">
                  <c:v>19.724211379622229</c:v>
                </c:pt>
                <c:pt idx="19">
                  <c:v>19.512828148505331</c:v>
                </c:pt>
                <c:pt idx="20">
                  <c:v>22.488084010878861</c:v>
                </c:pt>
                <c:pt idx="21">
                  <c:v>22.066884877703199</c:v>
                </c:pt>
              </c:numCache>
            </c:numRef>
          </c:val>
          <c:extLst>
            <c:ext xmlns:c16="http://schemas.microsoft.com/office/drawing/2014/chart" uri="{C3380CC4-5D6E-409C-BE32-E72D297353CC}">
              <c16:uniqueId val="{00000000-E090-49AD-A1F2-DE5A2FAB5D90}"/>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E090-49AD-A1F2-DE5A2FAB5D90}"/>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E090-49AD-A1F2-DE5A2FAB5D90}"/>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E090-49AD-A1F2-DE5A2FAB5D90}"/>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E090-49AD-A1F2-DE5A2FAB5D90}"/>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E090-49AD-A1F2-DE5A2FAB5D90}"/>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E090-49AD-A1F2-DE5A2FAB5D90}"/>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DataAnnexFigure1.B!$D$31:$Y$31</c:f>
              <c:numCache>
                <c:formatCode>#,##0</c:formatCode>
                <c:ptCount val="22"/>
                <c:pt idx="0">
                  <c:v>61.045810549050486</c:v>
                </c:pt>
                <c:pt idx="1">
                  <c:v>65.454967034902168</c:v>
                </c:pt>
                <c:pt idx="2">
                  <c:v>68.490941356990064</c:v>
                </c:pt>
                <c:pt idx="3">
                  <c:v>74.416891866679734</c:v>
                </c:pt>
                <c:pt idx="4">
                  <c:v>79.539060483828678</c:v>
                </c:pt>
                <c:pt idx="5">
                  <c:v>82.201173533616512</c:v>
                </c:pt>
                <c:pt idx="6">
                  <c:v>84.173871936801504</c:v>
                </c:pt>
                <c:pt idx="7">
                  <c:v>88.308094882907696</c:v>
                </c:pt>
                <c:pt idx="8">
                  <c:v>92.228683971432247</c:v>
                </c:pt>
                <c:pt idx="9">
                  <c:v>98.453343034045517</c:v>
                </c:pt>
                <c:pt idx="10">
                  <c:v>100.07918366067398</c:v>
                </c:pt>
                <c:pt idx="11">
                  <c:v>98.709571733198004</c:v>
                </c:pt>
                <c:pt idx="12">
                  <c:v>99.928398453468063</c:v>
                </c:pt>
                <c:pt idx="13">
                  <c:v>98.653436290237806</c:v>
                </c:pt>
                <c:pt idx="14">
                  <c:v>98.93784350042678</c:v>
                </c:pt>
                <c:pt idx="15">
                  <c:v>100</c:v>
                </c:pt>
                <c:pt idx="16">
                  <c:v>99.90699376295899</c:v>
                </c:pt>
                <c:pt idx="17">
                  <c:v>99.227270162932498</c:v>
                </c:pt>
                <c:pt idx="18">
                  <c:v>98.136039505707714</c:v>
                </c:pt>
                <c:pt idx="19">
                  <c:v>96.961865356806499</c:v>
                </c:pt>
                <c:pt idx="20">
                  <c:v>108.78101687563559</c:v>
                </c:pt>
                <c:pt idx="21">
                  <c:v>112.41264353812194</c:v>
                </c:pt>
              </c:numCache>
            </c:numRef>
          </c:val>
          <c:smooth val="0"/>
          <c:extLst>
            <c:ext xmlns:c16="http://schemas.microsoft.com/office/drawing/2014/chart" uri="{C3380CC4-5D6E-409C-BE32-E72D297353CC}">
              <c16:uniqueId val="{00000009-E090-49AD-A1F2-DE5A2FAB5D90}"/>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E090-49AD-A1F2-DE5A2FAB5D90}"/>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DataAnnexFigure1.C!$D$31:$Y$31</c:f>
              <c:numCache>
                <c:formatCode>#,##0</c:formatCode>
                <c:ptCount val="22"/>
                <c:pt idx="0">
                  <c:v>78.103732835464584</c:v>
                </c:pt>
                <c:pt idx="1">
                  <c:v>79.733383606483287</c:v>
                </c:pt>
                <c:pt idx="2">
                  <c:v>81.615766805596238</c:v>
                </c:pt>
                <c:pt idx="3">
                  <c:v>83.944502237598869</c:v>
                </c:pt>
                <c:pt idx="4">
                  <c:v>85.975956536473319</c:v>
                </c:pt>
                <c:pt idx="5">
                  <c:v>88.202294285413629</c:v>
                </c:pt>
                <c:pt idx="6">
                  <c:v>90.40913716872177</c:v>
                </c:pt>
                <c:pt idx="7">
                  <c:v>91.872124100495924</c:v>
                </c:pt>
                <c:pt idx="8">
                  <c:v>90.721950376993263</c:v>
                </c:pt>
                <c:pt idx="9">
                  <c:v>88.285783211334774</c:v>
                </c:pt>
                <c:pt idx="10">
                  <c:v>90.016575239926269</c:v>
                </c:pt>
                <c:pt idx="11">
                  <c:v>91.330338593443344</c:v>
                </c:pt>
                <c:pt idx="12">
                  <c:v>92.772967470417356</c:v>
                </c:pt>
                <c:pt idx="13">
                  <c:v>94.786303404269006</c:v>
                </c:pt>
                <c:pt idx="14">
                  <c:v>97.526068342825013</c:v>
                </c:pt>
                <c:pt idx="15">
                  <c:v>100</c:v>
                </c:pt>
                <c:pt idx="16">
                  <c:v>102.22987150239021</c:v>
                </c:pt>
                <c:pt idx="17">
                  <c:v>104.28525361655403</c:v>
                </c:pt>
                <c:pt idx="18">
                  <c:v>106.01260823656938</c:v>
                </c:pt>
                <c:pt idx="19">
                  <c:v>107.32970991468036</c:v>
                </c:pt>
                <c:pt idx="20">
                  <c:v>99.775797127513059</c:v>
                </c:pt>
                <c:pt idx="21">
                  <c:v>105.2757251089586</c:v>
                </c:pt>
              </c:numCache>
            </c:numRef>
          </c:val>
          <c:smooth val="0"/>
          <c:extLst>
            <c:ext xmlns:c16="http://schemas.microsoft.com/office/drawing/2014/chart" uri="{C3380CC4-5D6E-409C-BE32-E72D297353CC}">
              <c16:uniqueId val="{0000000B-E090-49AD-A1F2-DE5A2FAB5D90}"/>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DataAnnexFigure1.A!$D$32:$Z$32</c:f>
              <c:numCache>
                <c:formatCode>0.0</c:formatCode>
                <c:ptCount val="23"/>
                <c:pt idx="0">
                  <c:v>14.123191680853045</c:v>
                </c:pt>
                <c:pt idx="1">
                  <c:v>14.698309641058108</c:v>
                </c:pt>
                <c:pt idx="2">
                  <c:v>15.535668701988541</c:v>
                </c:pt>
                <c:pt idx="3">
                  <c:v>15.800553722138119</c:v>
                </c:pt>
                <c:pt idx="4">
                  <c:v>15.662507897029865</c:v>
                </c:pt>
                <c:pt idx="5">
                  <c:v>15.492207890937202</c:v>
                </c:pt>
                <c:pt idx="6">
                  <c:v>15.541415359825933</c:v>
                </c:pt>
                <c:pt idx="7">
                  <c:v>15.67299636841466</c:v>
                </c:pt>
                <c:pt idx="8">
                  <c:v>16.24547802235347</c:v>
                </c:pt>
                <c:pt idx="9">
                  <c:v>18.309411151856718</c:v>
                </c:pt>
                <c:pt idx="10">
                  <c:v>19.032739602090583</c:v>
                </c:pt>
                <c:pt idx="11">
                  <c:v>18.726180504273984</c:v>
                </c:pt>
                <c:pt idx="12">
                  <c:v>18.460481364937259</c:v>
                </c:pt>
                <c:pt idx="13">
                  <c:v>18.428102721262174</c:v>
                </c:pt>
                <c:pt idx="14">
                  <c:v>18.438641410175201</c:v>
                </c:pt>
                <c:pt idx="15">
                  <c:v>18.537385814432035</c:v>
                </c:pt>
                <c:pt idx="16">
                  <c:v>18.65780249966404</c:v>
                </c:pt>
                <c:pt idx="17">
                  <c:v>18.474291215273215</c:v>
                </c:pt>
                <c:pt idx="18">
                  <c:v>18.235088216353962</c:v>
                </c:pt>
                <c:pt idx="19">
                  <c:v>18.262448554315849</c:v>
                </c:pt>
                <c:pt idx="20">
                  <c:v>23.942347386373811</c:v>
                </c:pt>
                <c:pt idx="21">
                  <c:v>22.679516071349081</c:v>
                </c:pt>
              </c:numCache>
            </c:numRef>
          </c:val>
          <c:extLst>
            <c:ext xmlns:c16="http://schemas.microsoft.com/office/drawing/2014/chart" uri="{C3380CC4-5D6E-409C-BE32-E72D297353CC}">
              <c16:uniqueId val="{00000000-1D6F-442C-8626-2B6266DC16E4}"/>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1D6F-442C-8626-2B6266DC16E4}"/>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1D6F-442C-8626-2B6266DC16E4}"/>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1D6F-442C-8626-2B6266DC16E4}"/>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1D6F-442C-8626-2B6266DC16E4}"/>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1D6F-442C-8626-2B6266DC16E4}"/>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1D6F-442C-8626-2B6266DC16E4}"/>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DataAnnexFigure1.B!$D$32:$Y$32</c:f>
              <c:numCache>
                <c:formatCode>#,##0</c:formatCode>
                <c:ptCount val="22"/>
                <c:pt idx="0">
                  <c:v>58.680138376427415</c:v>
                </c:pt>
                <c:pt idx="1">
                  <c:v>61.762936812403872</c:v>
                </c:pt>
                <c:pt idx="2">
                  <c:v>66.362520863868042</c:v>
                </c:pt>
                <c:pt idx="3">
                  <c:v>68.931550571911572</c:v>
                </c:pt>
                <c:pt idx="4">
                  <c:v>70.675208532747746</c:v>
                </c:pt>
                <c:pt idx="5">
                  <c:v>72.14781074628101</c:v>
                </c:pt>
                <c:pt idx="6">
                  <c:v>74.419076511161421</c:v>
                </c:pt>
                <c:pt idx="7">
                  <c:v>76.653526851630801</c:v>
                </c:pt>
                <c:pt idx="8">
                  <c:v>78.581980726586906</c:v>
                </c:pt>
                <c:pt idx="9">
                  <c:v>88.004983256960145</c:v>
                </c:pt>
                <c:pt idx="10">
                  <c:v>92.202834778096971</c:v>
                </c:pt>
                <c:pt idx="11">
                  <c:v>91.220556403946773</c:v>
                </c:pt>
                <c:pt idx="12">
                  <c:v>91.683575502767127</c:v>
                </c:pt>
                <c:pt idx="13">
                  <c:v>93.595732153205233</c:v>
                </c:pt>
                <c:pt idx="14">
                  <c:v>95.896169793070541</c:v>
                </c:pt>
                <c:pt idx="15">
                  <c:v>100</c:v>
                </c:pt>
                <c:pt idx="16">
                  <c:v>102.31899549997947</c:v>
                </c:pt>
                <c:pt idx="17">
                  <c:v>102.9952691675245</c:v>
                </c:pt>
                <c:pt idx="18">
                  <c:v>104.29022846783687</c:v>
                </c:pt>
                <c:pt idx="19">
                  <c:v>107.12312165329243</c:v>
                </c:pt>
                <c:pt idx="20">
                  <c:v>137.75994528955476</c:v>
                </c:pt>
                <c:pt idx="21">
                  <c:v>133.28083694706038</c:v>
                </c:pt>
              </c:numCache>
            </c:numRef>
          </c:val>
          <c:smooth val="0"/>
          <c:extLst>
            <c:ext xmlns:c16="http://schemas.microsoft.com/office/drawing/2014/chart" uri="{C3380CC4-5D6E-409C-BE32-E72D297353CC}">
              <c16:uniqueId val="{00000009-1D6F-442C-8626-2B6266DC16E4}"/>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1D6F-442C-8626-2B6266DC16E4}"/>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DataAnnexFigure1.C!$D$32:$Y$32</c:f>
              <c:numCache>
                <c:formatCode>#,##0</c:formatCode>
                <c:ptCount val="22"/>
                <c:pt idx="0">
                  <c:v>75.313000738080547</c:v>
                </c:pt>
                <c:pt idx="1">
                  <c:v>76.592628609349603</c:v>
                </c:pt>
                <c:pt idx="2">
                  <c:v>77.751303019898458</c:v>
                </c:pt>
                <c:pt idx="3">
                  <c:v>79.718312889596788</c:v>
                </c:pt>
                <c:pt idx="4">
                  <c:v>82.590311744819459</c:v>
                </c:pt>
                <c:pt idx="5">
                  <c:v>85.542108273008012</c:v>
                </c:pt>
                <c:pt idx="6">
                  <c:v>88.064957669111365</c:v>
                </c:pt>
                <c:pt idx="7">
                  <c:v>89.997047087256192</c:v>
                </c:pt>
                <c:pt idx="8">
                  <c:v>90.517048866226673</c:v>
                </c:pt>
                <c:pt idx="9">
                  <c:v>88.77592783928128</c:v>
                </c:pt>
                <c:pt idx="10">
                  <c:v>89.987277123795394</c:v>
                </c:pt>
                <c:pt idx="11">
                  <c:v>91.637476279621694</c:v>
                </c:pt>
                <c:pt idx="12">
                  <c:v>93.563701618111139</c:v>
                </c:pt>
                <c:pt idx="13">
                  <c:v>95.386162883177178</c:v>
                </c:pt>
                <c:pt idx="14">
                  <c:v>97.465340832037754</c:v>
                </c:pt>
                <c:pt idx="15">
                  <c:v>100</c:v>
                </c:pt>
                <c:pt idx="16">
                  <c:v>101.92012936772208</c:v>
                </c:pt>
                <c:pt idx="17">
                  <c:v>104.07599873379435</c:v>
                </c:pt>
                <c:pt idx="18">
                  <c:v>106.9492672077281</c:v>
                </c:pt>
                <c:pt idx="19">
                  <c:v>108.82698871101428</c:v>
                </c:pt>
                <c:pt idx="20">
                  <c:v>105.98910701949231</c:v>
                </c:pt>
                <c:pt idx="21">
                  <c:v>110.63211445891382</c:v>
                </c:pt>
              </c:numCache>
            </c:numRef>
          </c:val>
          <c:smooth val="0"/>
          <c:extLst>
            <c:ext xmlns:c16="http://schemas.microsoft.com/office/drawing/2014/chart" uri="{C3380CC4-5D6E-409C-BE32-E72D297353CC}">
              <c16:uniqueId val="{0000000B-1D6F-442C-8626-2B6266DC16E4}"/>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DataAnnexFigure1.A!$D$22:$Z$22</c:f>
              <c:numCache>
                <c:formatCode>0.0</c:formatCode>
                <c:ptCount val="23"/>
                <c:pt idx="0">
                  <c:v>18.259279098365223</c:v>
                </c:pt>
                <c:pt idx="1">
                  <c:v>17.628796777274918</c:v>
                </c:pt>
                <c:pt idx="2">
                  <c:v>18.208001708507432</c:v>
                </c:pt>
                <c:pt idx="3">
                  <c:v>17.574015357177139</c:v>
                </c:pt>
                <c:pt idx="4">
                  <c:v>16.702241628671903</c:v>
                </c:pt>
                <c:pt idx="5">
                  <c:v>19.926589910331689</c:v>
                </c:pt>
                <c:pt idx="6">
                  <c:v>20.03879833631941</c:v>
                </c:pt>
                <c:pt idx="7">
                  <c:v>20.670667335911951</c:v>
                </c:pt>
                <c:pt idx="8">
                  <c:v>22.629392838843291</c:v>
                </c:pt>
                <c:pt idx="9">
                  <c:v>23.56131052942974</c:v>
                </c:pt>
                <c:pt idx="10">
                  <c:v>23.429026119870716</c:v>
                </c:pt>
                <c:pt idx="11">
                  <c:v>22.933028925684756</c:v>
                </c:pt>
                <c:pt idx="12">
                  <c:v>22.790149078199985</c:v>
                </c:pt>
                <c:pt idx="13">
                  <c:v>21.260262474712718</c:v>
                </c:pt>
                <c:pt idx="14">
                  <c:v>21.128772582191946</c:v>
                </c:pt>
                <c:pt idx="15">
                  <c:v>20.039983096327664</c:v>
                </c:pt>
                <c:pt idx="16">
                  <c:v>19.650091651748333</c:v>
                </c:pt>
                <c:pt idx="17">
                  <c:v>18.651828691879359</c:v>
                </c:pt>
                <c:pt idx="18">
                  <c:v>19.455425083544501</c:v>
                </c:pt>
                <c:pt idx="19">
                  <c:v>23.64225825500445</c:v>
                </c:pt>
                <c:pt idx="20">
                  <c:v>21.97793322650373</c:v>
                </c:pt>
                <c:pt idx="21">
                  <c:v>20.824747403039044</c:v>
                </c:pt>
              </c:numCache>
            </c:numRef>
          </c:val>
          <c:extLst>
            <c:ext xmlns:c16="http://schemas.microsoft.com/office/drawing/2014/chart" uri="{C3380CC4-5D6E-409C-BE32-E72D297353CC}">
              <c16:uniqueId val="{00000000-BB57-40B5-A3FA-9B817A5AB8F4}"/>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BB57-40B5-A3FA-9B817A5AB8F4}"/>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BB57-40B5-A3FA-9B817A5AB8F4}"/>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BB57-40B5-A3FA-9B817A5AB8F4}"/>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BB57-40B5-A3FA-9B817A5AB8F4}"/>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BB57-40B5-A3FA-9B817A5AB8F4}"/>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BB57-40B5-A3FA-9B817A5AB8F4}"/>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DataAnnexFigure1.B!$D$22:$Y$22</c:f>
              <c:numCache>
                <c:formatCode>#,##0</c:formatCode>
                <c:ptCount val="22"/>
                <c:pt idx="0">
                  <c:v>59.94888019845223</c:v>
                </c:pt>
                <c:pt idx="1">
                  <c:v>60.573733015178753</c:v>
                </c:pt>
                <c:pt idx="2">
                  <c:v>63.995143104272387</c:v>
                </c:pt>
                <c:pt idx="3">
                  <c:v>64.887979553201703</c:v>
                </c:pt>
                <c:pt idx="4">
                  <c:v>64.484333556951071</c:v>
                </c:pt>
                <c:pt idx="5">
                  <c:v>78.712654864734475</c:v>
                </c:pt>
                <c:pt idx="6">
                  <c:v>80.840106103519361</c:v>
                </c:pt>
                <c:pt idx="7">
                  <c:v>88.400331421830003</c:v>
                </c:pt>
                <c:pt idx="8">
                  <c:v>94.454501928296295</c:v>
                </c:pt>
                <c:pt idx="9">
                  <c:v>98.798272626510524</c:v>
                </c:pt>
                <c:pt idx="10">
                  <c:v>100.4987802217918</c:v>
                </c:pt>
                <c:pt idx="11">
                  <c:v>99.065312308478511</c:v>
                </c:pt>
                <c:pt idx="12">
                  <c:v>99.456951183451267</c:v>
                </c:pt>
                <c:pt idx="13">
                  <c:v>98.194773841478053</c:v>
                </c:pt>
                <c:pt idx="14">
                  <c:v>100.49477713225026</c:v>
                </c:pt>
                <c:pt idx="15">
                  <c:v>100</c:v>
                </c:pt>
                <c:pt idx="16">
                  <c:v>103.50330100350871</c:v>
                </c:pt>
                <c:pt idx="17">
                  <c:v>103.40550422557567</c:v>
                </c:pt>
                <c:pt idx="18">
                  <c:v>111.8308001277657</c:v>
                </c:pt>
                <c:pt idx="19">
                  <c:v>141.43195485275663</c:v>
                </c:pt>
                <c:pt idx="20">
                  <c:v>130.56773707664277</c:v>
                </c:pt>
                <c:pt idx="21">
                  <c:v>128.55242378287582</c:v>
                </c:pt>
              </c:numCache>
            </c:numRef>
          </c:val>
          <c:smooth val="0"/>
          <c:extLst>
            <c:ext xmlns:c16="http://schemas.microsoft.com/office/drawing/2014/chart" uri="{C3380CC4-5D6E-409C-BE32-E72D297353CC}">
              <c16:uniqueId val="{00000009-BB57-40B5-A3FA-9B817A5AB8F4}"/>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BB57-40B5-A3FA-9B817A5AB8F4}"/>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DataAnnexFigure1.C!$D$22:$Y$22</c:f>
              <c:numCache>
                <c:formatCode>#,##0</c:formatCode>
                <c:ptCount val="22"/>
                <c:pt idx="0">
                  <c:v>65.610474809175685</c:v>
                </c:pt>
                <c:pt idx="1">
                  <c:v>68.190018270858829</c:v>
                </c:pt>
                <c:pt idx="2">
                  <c:v>71.645211007668863</c:v>
                </c:pt>
                <c:pt idx="3">
                  <c:v>74.899816241950944</c:v>
                </c:pt>
                <c:pt idx="4">
                  <c:v>77.30027965037776</c:v>
                </c:pt>
                <c:pt idx="5">
                  <c:v>79.828469494834593</c:v>
                </c:pt>
                <c:pt idx="6">
                  <c:v>81.839170421070321</c:v>
                </c:pt>
                <c:pt idx="7">
                  <c:v>84.874753840616947</c:v>
                </c:pt>
                <c:pt idx="8">
                  <c:v>83.630849001881899</c:v>
                </c:pt>
                <c:pt idx="9">
                  <c:v>85.285145091223299</c:v>
                </c:pt>
                <c:pt idx="10">
                  <c:v>86.046675236624338</c:v>
                </c:pt>
                <c:pt idx="11">
                  <c:v>88.322484566471275</c:v>
                </c:pt>
                <c:pt idx="12">
                  <c:v>90.616728997509668</c:v>
                </c:pt>
                <c:pt idx="13">
                  <c:v>92.441765590669206</c:v>
                </c:pt>
                <c:pt idx="14">
                  <c:v>95.769232624587644</c:v>
                </c:pt>
                <c:pt idx="15">
                  <c:v>100</c:v>
                </c:pt>
                <c:pt idx="16">
                  <c:v>103.71327821718513</c:v>
                </c:pt>
                <c:pt idx="17">
                  <c:v>108.22978422429217</c:v>
                </c:pt>
                <c:pt idx="18">
                  <c:v>112.57949929571201</c:v>
                </c:pt>
                <c:pt idx="19">
                  <c:v>115.50008549552615</c:v>
                </c:pt>
                <c:pt idx="20">
                  <c:v>115.14280360897359</c:v>
                </c:pt>
                <c:pt idx="21">
                  <c:v>120.92603767990704</c:v>
                </c:pt>
              </c:numCache>
            </c:numRef>
          </c:val>
          <c:smooth val="0"/>
          <c:extLst>
            <c:ext xmlns:c16="http://schemas.microsoft.com/office/drawing/2014/chart" uri="{C3380CC4-5D6E-409C-BE32-E72D297353CC}">
              <c16:uniqueId val="{0000000B-BB57-40B5-A3FA-9B817A5AB8F4}"/>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83860743822163E-2"/>
          <c:y val="9.0926742265324947E-2"/>
          <c:w val="0.93801335410939612"/>
          <c:h val="0.57704950039139846"/>
        </c:manualLayout>
      </c:layout>
      <c:barChart>
        <c:barDir val="col"/>
        <c:grouping val="stacked"/>
        <c:varyColors val="0"/>
        <c:ser>
          <c:idx val="0"/>
          <c:order val="0"/>
          <c:tx>
            <c:strRef>
              <c:f>'Figure.2.'!$AC$1</c:f>
              <c:strCache>
                <c:ptCount val="1"/>
                <c:pt idx="0">
                  <c:v>2019</c:v>
                </c:pt>
              </c:strCache>
            </c:strRef>
          </c:tx>
          <c:spPr>
            <a:solidFill>
              <a:schemeClr val="accent1"/>
            </a:solidFill>
            <a:ln w="0">
              <a:noFill/>
            </a:ln>
          </c:spPr>
          <c:invertIfNegative val="0"/>
          <c:dPt>
            <c:idx val="15"/>
            <c:invertIfNegative val="0"/>
            <c:bubble3D val="0"/>
            <c:extLst>
              <c:ext xmlns:c16="http://schemas.microsoft.com/office/drawing/2014/chart" uri="{C3380CC4-5D6E-409C-BE32-E72D297353CC}">
                <c16:uniqueId val="{00000000-A4B4-4B36-B8E1-E8ECB0873001}"/>
              </c:ext>
            </c:extLst>
          </c:dPt>
          <c:dPt>
            <c:idx val="16"/>
            <c:invertIfNegative val="0"/>
            <c:bubble3D val="0"/>
            <c:extLst>
              <c:ext xmlns:c16="http://schemas.microsoft.com/office/drawing/2014/chart" uri="{C3380CC4-5D6E-409C-BE32-E72D297353CC}">
                <c16:uniqueId val="{00000001-A4B4-4B36-B8E1-E8ECB0873001}"/>
              </c:ext>
            </c:extLst>
          </c:dPt>
          <c:dPt>
            <c:idx val="17"/>
            <c:invertIfNegative val="0"/>
            <c:bubble3D val="0"/>
            <c:extLst>
              <c:ext xmlns:c16="http://schemas.microsoft.com/office/drawing/2014/chart" uri="{C3380CC4-5D6E-409C-BE32-E72D297353CC}">
                <c16:uniqueId val="{00000002-A4B4-4B36-B8E1-E8ECB0873001}"/>
              </c:ext>
            </c:extLst>
          </c:dPt>
          <c:dPt>
            <c:idx val="18"/>
            <c:invertIfNegative val="0"/>
            <c:bubble3D val="0"/>
            <c:spPr>
              <a:solidFill>
                <a:schemeClr val="accent2"/>
              </a:solidFill>
              <a:ln w="19050">
                <a:noFill/>
              </a:ln>
            </c:spPr>
            <c:extLst>
              <c:ext xmlns:c16="http://schemas.microsoft.com/office/drawing/2014/chart" uri="{C3380CC4-5D6E-409C-BE32-E72D297353CC}">
                <c16:uniqueId val="{00000004-A4B4-4B36-B8E1-E8ECB0873001}"/>
              </c:ext>
            </c:extLst>
          </c:dPt>
          <c:cat>
            <c:strRef>
              <c:f>'Figure.2.'!$AK$3:$AK$41</c:f>
              <c:strCache>
                <c:ptCount val="39"/>
                <c:pt idx="0">
                  <c:v>France</c:v>
                </c:pt>
                <c:pt idx="1">
                  <c:v>Finlande</c:v>
                </c:pt>
                <c:pt idx="2">
                  <c:v>Danemark</c:v>
                </c:pt>
                <c:pt idx="3">
                  <c:v>Belgique</c:v>
                </c:pt>
                <c:pt idx="4">
                  <c:v>Italie</c:v>
                </c:pt>
                <c:pt idx="5">
                  <c:v>Autriche</c:v>
                </c:pt>
                <c:pt idx="6">
                  <c:v>Allemagne</c:v>
                </c:pt>
                <c:pt idx="7">
                  <c:v>Norvège</c:v>
                </c:pt>
                <c:pt idx="8">
                  <c:v>Grèce</c:v>
                </c:pt>
                <c:pt idx="9">
                  <c:v>Suède</c:v>
                </c:pt>
                <c:pt idx="10">
                  <c:v>Espagne</c:v>
                </c:pt>
                <c:pt idx="11">
                  <c:v>Nouvelle-Zélande</c:v>
                </c:pt>
                <c:pt idx="12">
                  <c:v>Japon</c:v>
                </c:pt>
                <c:pt idx="13">
                  <c:v>Portugal</c:v>
                </c:pt>
                <c:pt idx="14">
                  <c:v>Luxembourg</c:v>
                </c:pt>
                <c:pt idx="15">
                  <c:v>Slovénie</c:v>
                </c:pt>
                <c:pt idx="16">
                  <c:v>Pologne</c:v>
                </c:pt>
                <c:pt idx="17">
                  <c:v>Australie</c:v>
                </c:pt>
                <c:pt idx="18">
                  <c:v>OCDE</c:v>
                </c:pt>
                <c:pt idx="19">
                  <c:v>République tchèque</c:v>
                </c:pt>
                <c:pt idx="20">
                  <c:v>Royaume-Uni</c:v>
                </c:pt>
                <c:pt idx="21">
                  <c:v>Canada</c:v>
                </c:pt>
                <c:pt idx="22">
                  <c:v>Islande</c:v>
                </c:pt>
                <c:pt idx="23">
                  <c:v>États-Unis</c:v>
                </c:pt>
                <c:pt idx="24">
                  <c:v>Estonie</c:v>
                </c:pt>
                <c:pt idx="25">
                  <c:v>Hongrie</c:v>
                </c:pt>
                <c:pt idx="26">
                  <c:v>République slovaque</c:v>
                </c:pt>
                <c:pt idx="27">
                  <c:v>Lituanie</c:v>
                </c:pt>
                <c:pt idx="28">
                  <c:v>Lettonie</c:v>
                </c:pt>
                <c:pt idx="29">
                  <c:v>Pays-Bas</c:v>
                </c:pt>
                <c:pt idx="30">
                  <c:v>Suisse</c:v>
                </c:pt>
                <c:pt idx="31">
                  <c:v>Israël</c:v>
                </c:pt>
                <c:pt idx="32">
                  <c:v>Colombie</c:v>
                </c:pt>
                <c:pt idx="33">
                  <c:v>Irlande</c:v>
                </c:pt>
                <c:pt idx="34">
                  <c:v>Türkiye</c:v>
                </c:pt>
                <c:pt idx="35">
                  <c:v>Costa Rica</c:v>
                </c:pt>
                <c:pt idx="36">
                  <c:v>Corée</c:v>
                </c:pt>
                <c:pt idx="37">
                  <c:v>Chili</c:v>
                </c:pt>
                <c:pt idx="38">
                  <c:v>Mexique</c:v>
                </c:pt>
              </c:strCache>
            </c:strRef>
          </c:cat>
          <c:val>
            <c:numRef>
              <c:f>'Figure.2.'!$AC$3:$AC$41</c:f>
              <c:numCache>
                <c:formatCode>0.0</c:formatCode>
                <c:ptCount val="39"/>
                <c:pt idx="0">
                  <c:v>30.739281316060399</c:v>
                </c:pt>
                <c:pt idx="1">
                  <c:v>29.419023383418502</c:v>
                </c:pt>
                <c:pt idx="2">
                  <c:v>28.436355806246901</c:v>
                </c:pt>
                <c:pt idx="3">
                  <c:v>28.218191492256899</c:v>
                </c:pt>
                <c:pt idx="4">
                  <c:v>27.731579471023402</c:v>
                </c:pt>
                <c:pt idx="5">
                  <c:v>27.7083526438606</c:v>
                </c:pt>
                <c:pt idx="6">
                  <c:v>25.589535656672702</c:v>
                </c:pt>
                <c:pt idx="7">
                  <c:v>25.278231628999301</c:v>
                </c:pt>
                <c:pt idx="8">
                  <c:v>25.082008638374798</c:v>
                </c:pt>
                <c:pt idx="9">
                  <c:v>25.072467315999301</c:v>
                </c:pt>
                <c:pt idx="10">
                  <c:v>24.647372536976398</c:v>
                </c:pt>
                <c:pt idx="11">
                  <c:v>23.6422582550044</c:v>
                </c:pt>
                <c:pt idx="12">
                  <c:v>22.765216230990799</c:v>
                </c:pt>
                <c:pt idx="13">
                  <c:v>22.3412781247895</c:v>
                </c:pt>
                <c:pt idx="14">
                  <c:v>21.616853641640802</c:v>
                </c:pt>
                <c:pt idx="15">
                  <c:v>21.4716030525795</c:v>
                </c:pt>
                <c:pt idx="16">
                  <c:v>21.1859897662174</c:v>
                </c:pt>
                <c:pt idx="17">
                  <c:v>20.4508840237539</c:v>
                </c:pt>
                <c:pt idx="18">
                  <c:v>20.101167150527353</c:v>
                </c:pt>
                <c:pt idx="19">
                  <c:v>19.459222044361699</c:v>
                </c:pt>
                <c:pt idx="20">
                  <c:v>19.512828148505299</c:v>
                </c:pt>
                <c:pt idx="21">
                  <c:v>18.783856262788699</c:v>
                </c:pt>
                <c:pt idx="22">
                  <c:v>18.691454123041801</c:v>
                </c:pt>
                <c:pt idx="23">
                  <c:v>18.262448554315849</c:v>
                </c:pt>
                <c:pt idx="24">
                  <c:v>17.907114323865599</c:v>
                </c:pt>
                <c:pt idx="25">
                  <c:v>17.636085171487899</c:v>
                </c:pt>
                <c:pt idx="26">
                  <c:v>17.451682780817301</c:v>
                </c:pt>
                <c:pt idx="27">
                  <c:v>16.992702622369102</c:v>
                </c:pt>
                <c:pt idx="28">
                  <c:v>16.522929593130499</c:v>
                </c:pt>
                <c:pt idx="29">
                  <c:v>16.321268133275101</c:v>
                </c:pt>
                <c:pt idx="30">
                  <c:v>16.145007108814301</c:v>
                </c:pt>
                <c:pt idx="31">
                  <c:v>16.128474189890799</c:v>
                </c:pt>
                <c:pt idx="32">
                  <c:v>14.12466626810733</c:v>
                </c:pt>
                <c:pt idx="33">
                  <c:v>12.8679637581366</c:v>
                </c:pt>
                <c:pt idx="34">
                  <c:v>12.4288022491976</c:v>
                </c:pt>
                <c:pt idx="35">
                  <c:v>12.3057935990897</c:v>
                </c:pt>
                <c:pt idx="36">
                  <c:v>12.259065245314</c:v>
                </c:pt>
                <c:pt idx="37">
                  <c:v>11.706109625667899</c:v>
                </c:pt>
                <c:pt idx="38">
                  <c:v>7.3551841027708802</c:v>
                </c:pt>
              </c:numCache>
            </c:numRef>
          </c:val>
          <c:extLst>
            <c:ext xmlns:c16="http://schemas.microsoft.com/office/drawing/2014/chart" uri="{C3380CC4-5D6E-409C-BE32-E72D297353CC}">
              <c16:uniqueId val="{00000005-A4B4-4B36-B8E1-E8ECB0873001}"/>
            </c:ext>
          </c:extLst>
        </c:ser>
        <c:dLbls>
          <c:showLegendKey val="0"/>
          <c:showVal val="0"/>
          <c:showCatName val="0"/>
          <c:showSerName val="0"/>
          <c:showPercent val="0"/>
          <c:showBubbleSize val="0"/>
        </c:dLbls>
        <c:gapWidth val="80"/>
        <c:overlap val="100"/>
        <c:axId val="257801216"/>
        <c:axId val="257827968"/>
      </c:barChart>
      <c:lineChart>
        <c:grouping val="standard"/>
        <c:varyColors val="0"/>
        <c:ser>
          <c:idx val="2"/>
          <c:order val="1"/>
          <c:tx>
            <c:strRef>
              <c:f>'Figure.2.'!$AD$1</c:f>
              <c:strCache>
                <c:ptCount val="1"/>
                <c:pt idx="0">
                  <c:v>2020 (p)</c:v>
                </c:pt>
              </c:strCache>
            </c:strRef>
          </c:tx>
          <c:spPr>
            <a:ln w="28575">
              <a:noFill/>
            </a:ln>
          </c:spPr>
          <c:marker>
            <c:symbol val="triangle"/>
            <c:size val="7"/>
            <c:spPr>
              <a:solidFill>
                <a:srgbClr val="002060"/>
              </a:solidFill>
              <a:ln>
                <a:solidFill>
                  <a:schemeClr val="tx1"/>
                </a:solidFill>
              </a:ln>
            </c:spPr>
          </c:marker>
          <c:cat>
            <c:strRef>
              <c:f>'Figure.2.'!$AK$3:$AK$41</c:f>
              <c:strCache>
                <c:ptCount val="39"/>
                <c:pt idx="0">
                  <c:v>France</c:v>
                </c:pt>
                <c:pt idx="1">
                  <c:v>Finlande</c:v>
                </c:pt>
                <c:pt idx="2">
                  <c:v>Danemark</c:v>
                </c:pt>
                <c:pt idx="3">
                  <c:v>Belgique</c:v>
                </c:pt>
                <c:pt idx="4">
                  <c:v>Italie</c:v>
                </c:pt>
                <c:pt idx="5">
                  <c:v>Autriche</c:v>
                </c:pt>
                <c:pt idx="6">
                  <c:v>Allemagne</c:v>
                </c:pt>
                <c:pt idx="7">
                  <c:v>Norvège</c:v>
                </c:pt>
                <c:pt idx="8">
                  <c:v>Grèce</c:v>
                </c:pt>
                <c:pt idx="9">
                  <c:v>Suède</c:v>
                </c:pt>
                <c:pt idx="10">
                  <c:v>Espagne</c:v>
                </c:pt>
                <c:pt idx="11">
                  <c:v>Nouvelle-Zélande</c:v>
                </c:pt>
                <c:pt idx="12">
                  <c:v>Japon</c:v>
                </c:pt>
                <c:pt idx="13">
                  <c:v>Portugal</c:v>
                </c:pt>
                <c:pt idx="14">
                  <c:v>Luxembourg</c:v>
                </c:pt>
                <c:pt idx="15">
                  <c:v>Slovénie</c:v>
                </c:pt>
                <c:pt idx="16">
                  <c:v>Pologne</c:v>
                </c:pt>
                <c:pt idx="17">
                  <c:v>Australie</c:v>
                </c:pt>
                <c:pt idx="18">
                  <c:v>OCDE</c:v>
                </c:pt>
                <c:pt idx="19">
                  <c:v>République tchèque</c:v>
                </c:pt>
                <c:pt idx="20">
                  <c:v>Royaume-Uni</c:v>
                </c:pt>
                <c:pt idx="21">
                  <c:v>Canada</c:v>
                </c:pt>
                <c:pt idx="22">
                  <c:v>Islande</c:v>
                </c:pt>
                <c:pt idx="23">
                  <c:v>États-Unis</c:v>
                </c:pt>
                <c:pt idx="24">
                  <c:v>Estonie</c:v>
                </c:pt>
                <c:pt idx="25">
                  <c:v>Hongrie</c:v>
                </c:pt>
                <c:pt idx="26">
                  <c:v>République slovaque</c:v>
                </c:pt>
                <c:pt idx="27">
                  <c:v>Lituanie</c:v>
                </c:pt>
                <c:pt idx="28">
                  <c:v>Lettonie</c:v>
                </c:pt>
                <c:pt idx="29">
                  <c:v>Pays-Bas</c:v>
                </c:pt>
                <c:pt idx="30">
                  <c:v>Suisse</c:v>
                </c:pt>
                <c:pt idx="31">
                  <c:v>Israël</c:v>
                </c:pt>
                <c:pt idx="32">
                  <c:v>Colombie</c:v>
                </c:pt>
                <c:pt idx="33">
                  <c:v>Irlande</c:v>
                </c:pt>
                <c:pt idx="34">
                  <c:v>Türkiye</c:v>
                </c:pt>
                <c:pt idx="35">
                  <c:v>Costa Rica</c:v>
                </c:pt>
                <c:pt idx="36">
                  <c:v>Corée</c:v>
                </c:pt>
                <c:pt idx="37">
                  <c:v>Chili</c:v>
                </c:pt>
                <c:pt idx="38">
                  <c:v>Mexique</c:v>
                </c:pt>
              </c:strCache>
            </c:strRef>
          </c:cat>
          <c:val>
            <c:numRef>
              <c:f>'Figure.2.'!$AD$3:$AD$41</c:f>
              <c:numCache>
                <c:formatCode>0.0</c:formatCode>
                <c:ptCount val="39"/>
                <c:pt idx="0">
                  <c:v>34.87576015665406</c:v>
                </c:pt>
                <c:pt idx="1">
                  <c:v>31.000465010549398</c:v>
                </c:pt>
                <c:pt idx="2">
                  <c:v>29.347191136911583</c:v>
                </c:pt>
                <c:pt idx="3">
                  <c:v>32.280193726929639</c:v>
                </c:pt>
                <c:pt idx="4">
                  <c:v>32.628012116340457</c:v>
                </c:pt>
                <c:pt idx="5">
                  <c:v>31.108195621595748</c:v>
                </c:pt>
                <c:pt idx="6">
                  <c:v>27.937942410995937</c:v>
                </c:pt>
                <c:pt idx="7">
                  <c:v>28.158882620594301</c:v>
                </c:pt>
                <c:pt idx="8">
                  <c:v>27.86021378802505</c:v>
                </c:pt>
                <c:pt idx="9">
                  <c:v>25.855378083231408</c:v>
                </c:pt>
                <c:pt idx="10">
                  <c:v>31.183623264328315</c:v>
                </c:pt>
                <c:pt idx="11">
                  <c:v>21.97793322650373</c:v>
                </c:pt>
                <c:pt idx="12">
                  <c:v>24.942838889869755</c:v>
                </c:pt>
                <c:pt idx="13">
                  <c:v>25.113172976510938</c:v>
                </c:pt>
                <c:pt idx="14">
                  <c:v>23.919998528910842</c:v>
                </c:pt>
                <c:pt idx="15">
                  <c:v>24.467152182295603</c:v>
                </c:pt>
                <c:pt idx="16">
                  <c:v>23.225832158069373</c:v>
                </c:pt>
                <c:pt idx="18">
                  <c:v>22.960820572933489</c:v>
                </c:pt>
                <c:pt idx="19">
                  <c:v>22.618821096179744</c:v>
                </c:pt>
                <c:pt idx="20">
                  <c:v>22.488084010878861</c:v>
                </c:pt>
                <c:pt idx="21">
                  <c:v>24.971655313417209</c:v>
                </c:pt>
                <c:pt idx="22">
                  <c:v>23.013227932971152</c:v>
                </c:pt>
                <c:pt idx="23">
                  <c:v>23.942347386373811</c:v>
                </c:pt>
                <c:pt idx="24">
                  <c:v>19.820300465162266</c:v>
                </c:pt>
                <c:pt idx="25">
                  <c:v>18.54555147496945</c:v>
                </c:pt>
                <c:pt idx="26">
                  <c:v>19.768858200441155</c:v>
                </c:pt>
                <c:pt idx="27">
                  <c:v>21.075672181160666</c:v>
                </c:pt>
                <c:pt idx="28">
                  <c:v>18.471501642329461</c:v>
                </c:pt>
                <c:pt idx="29">
                  <c:v>18.921495470163244</c:v>
                </c:pt>
                <c:pt idx="30">
                  <c:v>19.314644899318058</c:v>
                </c:pt>
                <c:pt idx="31">
                  <c:v>20.061408303495956</c:v>
                </c:pt>
                <c:pt idx="32">
                  <c:v>17.099181660206725</c:v>
                </c:pt>
                <c:pt idx="33">
                  <c:v>15.694389832852137</c:v>
                </c:pt>
                <c:pt idx="35">
                  <c:v>14.456729589296897</c:v>
                </c:pt>
                <c:pt idx="36">
                  <c:v>14.393403149822495</c:v>
                </c:pt>
                <c:pt idx="37">
                  <c:v>15.060592502056464</c:v>
                </c:pt>
              </c:numCache>
            </c:numRef>
          </c:val>
          <c:smooth val="0"/>
          <c:extLst>
            <c:ext xmlns:c16="http://schemas.microsoft.com/office/drawing/2014/chart" uri="{C3380CC4-5D6E-409C-BE32-E72D297353CC}">
              <c16:uniqueId val="{00000006-A4B4-4B36-B8E1-E8ECB0873001}"/>
            </c:ext>
          </c:extLst>
        </c:ser>
        <c:ser>
          <c:idx val="3"/>
          <c:order val="2"/>
          <c:tx>
            <c:strRef>
              <c:f>'Figure.2.'!$AH$1</c:f>
              <c:strCache>
                <c:ptCount val="1"/>
                <c:pt idx="0">
                  <c:v>2021 (p) dernière année</c:v>
                </c:pt>
              </c:strCache>
            </c:strRef>
          </c:tx>
          <c:spPr>
            <a:ln w="19050">
              <a:noFill/>
            </a:ln>
          </c:spPr>
          <c:marker>
            <c:symbol val="dash"/>
            <c:size val="6"/>
            <c:spPr>
              <a:ln>
                <a:solidFill>
                  <a:schemeClr val="tx1"/>
                </a:solidFill>
              </a:ln>
            </c:spPr>
          </c:marker>
          <c:cat>
            <c:strRef>
              <c:f>'Figure.2.'!$AK$3:$AK$41</c:f>
              <c:strCache>
                <c:ptCount val="39"/>
                <c:pt idx="0">
                  <c:v>France</c:v>
                </c:pt>
                <c:pt idx="1">
                  <c:v>Finlande</c:v>
                </c:pt>
                <c:pt idx="2">
                  <c:v>Danemark</c:v>
                </c:pt>
                <c:pt idx="3">
                  <c:v>Belgique</c:v>
                </c:pt>
                <c:pt idx="4">
                  <c:v>Italie</c:v>
                </c:pt>
                <c:pt idx="5">
                  <c:v>Autriche</c:v>
                </c:pt>
                <c:pt idx="6">
                  <c:v>Allemagne</c:v>
                </c:pt>
                <c:pt idx="7">
                  <c:v>Norvège</c:v>
                </c:pt>
                <c:pt idx="8">
                  <c:v>Grèce</c:v>
                </c:pt>
                <c:pt idx="9">
                  <c:v>Suède</c:v>
                </c:pt>
                <c:pt idx="10">
                  <c:v>Espagne</c:v>
                </c:pt>
                <c:pt idx="11">
                  <c:v>Nouvelle-Zélande</c:v>
                </c:pt>
                <c:pt idx="12">
                  <c:v>Japon</c:v>
                </c:pt>
                <c:pt idx="13">
                  <c:v>Portugal</c:v>
                </c:pt>
                <c:pt idx="14">
                  <c:v>Luxembourg</c:v>
                </c:pt>
                <c:pt idx="15">
                  <c:v>Slovénie</c:v>
                </c:pt>
                <c:pt idx="16">
                  <c:v>Pologne</c:v>
                </c:pt>
                <c:pt idx="17">
                  <c:v>Australie</c:v>
                </c:pt>
                <c:pt idx="18">
                  <c:v>OCDE</c:v>
                </c:pt>
                <c:pt idx="19">
                  <c:v>République tchèque</c:v>
                </c:pt>
                <c:pt idx="20">
                  <c:v>Royaume-Uni</c:v>
                </c:pt>
                <c:pt idx="21">
                  <c:v>Canada</c:v>
                </c:pt>
                <c:pt idx="22">
                  <c:v>Islande</c:v>
                </c:pt>
                <c:pt idx="23">
                  <c:v>États-Unis</c:v>
                </c:pt>
                <c:pt idx="24">
                  <c:v>Estonie</c:v>
                </c:pt>
                <c:pt idx="25">
                  <c:v>Hongrie</c:v>
                </c:pt>
                <c:pt idx="26">
                  <c:v>République slovaque</c:v>
                </c:pt>
                <c:pt idx="27">
                  <c:v>Lituanie</c:v>
                </c:pt>
                <c:pt idx="28">
                  <c:v>Lettonie</c:v>
                </c:pt>
                <c:pt idx="29">
                  <c:v>Pays-Bas</c:v>
                </c:pt>
                <c:pt idx="30">
                  <c:v>Suisse</c:v>
                </c:pt>
                <c:pt idx="31">
                  <c:v>Israël</c:v>
                </c:pt>
                <c:pt idx="32">
                  <c:v>Colombie</c:v>
                </c:pt>
                <c:pt idx="33">
                  <c:v>Irlande</c:v>
                </c:pt>
                <c:pt idx="34">
                  <c:v>Türkiye</c:v>
                </c:pt>
                <c:pt idx="35">
                  <c:v>Costa Rica</c:v>
                </c:pt>
                <c:pt idx="36">
                  <c:v>Corée</c:v>
                </c:pt>
                <c:pt idx="37">
                  <c:v>Chili</c:v>
                </c:pt>
                <c:pt idx="38">
                  <c:v>Mexique</c:v>
                </c:pt>
              </c:strCache>
            </c:strRef>
          </c:cat>
          <c:val>
            <c:numRef>
              <c:f>'Figure.2.'!$AH$3:$AH$41</c:f>
              <c:numCache>
                <c:formatCode>General</c:formatCode>
                <c:ptCount val="39"/>
                <c:pt idx="11" formatCode="0.0">
                  <c:v>20.824747403039044</c:v>
                </c:pt>
                <c:pt idx="20" formatCode="0.0">
                  <c:v>22.066884877703199</c:v>
                </c:pt>
                <c:pt idx="23" formatCode="0.0">
                  <c:v>22.679516071349081</c:v>
                </c:pt>
                <c:pt idx="31" formatCode="0.0">
                  <c:v>18.343164138348168</c:v>
                </c:pt>
                <c:pt idx="32" formatCode="0.0">
                  <c:v>15.153104934118065</c:v>
                </c:pt>
                <c:pt idx="37" formatCode="0.0">
                  <c:v>19.60528338822807</c:v>
                </c:pt>
              </c:numCache>
            </c:numRef>
          </c:val>
          <c:smooth val="0"/>
          <c:extLst>
            <c:ext xmlns:c16="http://schemas.microsoft.com/office/drawing/2014/chart" uri="{C3380CC4-5D6E-409C-BE32-E72D297353CC}">
              <c16:uniqueId val="{00000007-A4B4-4B36-B8E1-E8ECB0873001}"/>
            </c:ext>
          </c:extLst>
        </c:ser>
        <c:ser>
          <c:idx val="1"/>
          <c:order val="3"/>
          <c:tx>
            <c:strRef>
              <c:f>'Figure.2.'!$AI$1</c:f>
              <c:strCache>
                <c:ptCount val="1"/>
                <c:pt idx="0">
                  <c:v>2022 (e) dernière année</c:v>
                </c:pt>
              </c:strCache>
            </c:strRef>
          </c:tx>
          <c:spPr>
            <a:ln>
              <a:noFill/>
            </a:ln>
          </c:spPr>
          <c:marker>
            <c:symbol val="diamond"/>
            <c:size val="7"/>
            <c:spPr>
              <a:solidFill>
                <a:schemeClr val="tx1">
                  <a:lumMod val="50000"/>
                  <a:lumOff val="50000"/>
                </a:schemeClr>
              </a:solidFill>
              <a:ln w="6350">
                <a:solidFill>
                  <a:schemeClr val="tx1"/>
                </a:solidFill>
              </a:ln>
            </c:spPr>
          </c:marker>
          <c:cat>
            <c:strRef>
              <c:f>'Figure.2.'!$AK$3:$AK$41</c:f>
              <c:strCache>
                <c:ptCount val="39"/>
                <c:pt idx="0">
                  <c:v>France</c:v>
                </c:pt>
                <c:pt idx="1">
                  <c:v>Finlande</c:v>
                </c:pt>
                <c:pt idx="2">
                  <c:v>Danemark</c:v>
                </c:pt>
                <c:pt idx="3">
                  <c:v>Belgique</c:v>
                </c:pt>
                <c:pt idx="4">
                  <c:v>Italie</c:v>
                </c:pt>
                <c:pt idx="5">
                  <c:v>Autriche</c:v>
                </c:pt>
                <c:pt idx="6">
                  <c:v>Allemagne</c:v>
                </c:pt>
                <c:pt idx="7">
                  <c:v>Norvège</c:v>
                </c:pt>
                <c:pt idx="8">
                  <c:v>Grèce</c:v>
                </c:pt>
                <c:pt idx="9">
                  <c:v>Suède</c:v>
                </c:pt>
                <c:pt idx="10">
                  <c:v>Espagne</c:v>
                </c:pt>
                <c:pt idx="11">
                  <c:v>Nouvelle-Zélande</c:v>
                </c:pt>
                <c:pt idx="12">
                  <c:v>Japon</c:v>
                </c:pt>
                <c:pt idx="13">
                  <c:v>Portugal</c:v>
                </c:pt>
                <c:pt idx="14">
                  <c:v>Luxembourg</c:v>
                </c:pt>
                <c:pt idx="15">
                  <c:v>Slovénie</c:v>
                </c:pt>
                <c:pt idx="16">
                  <c:v>Pologne</c:v>
                </c:pt>
                <c:pt idx="17">
                  <c:v>Australie</c:v>
                </c:pt>
                <c:pt idx="18">
                  <c:v>OCDE</c:v>
                </c:pt>
                <c:pt idx="19">
                  <c:v>République tchèque</c:v>
                </c:pt>
                <c:pt idx="20">
                  <c:v>Royaume-Uni</c:v>
                </c:pt>
                <c:pt idx="21">
                  <c:v>Canada</c:v>
                </c:pt>
                <c:pt idx="22">
                  <c:v>Islande</c:v>
                </c:pt>
                <c:pt idx="23">
                  <c:v>États-Unis</c:v>
                </c:pt>
                <c:pt idx="24">
                  <c:v>Estonie</c:v>
                </c:pt>
                <c:pt idx="25">
                  <c:v>Hongrie</c:v>
                </c:pt>
                <c:pt idx="26">
                  <c:v>République slovaque</c:v>
                </c:pt>
                <c:pt idx="27">
                  <c:v>Lituanie</c:v>
                </c:pt>
                <c:pt idx="28">
                  <c:v>Lettonie</c:v>
                </c:pt>
                <c:pt idx="29">
                  <c:v>Pays-Bas</c:v>
                </c:pt>
                <c:pt idx="30">
                  <c:v>Suisse</c:v>
                </c:pt>
                <c:pt idx="31">
                  <c:v>Israël</c:v>
                </c:pt>
                <c:pt idx="32">
                  <c:v>Colombie</c:v>
                </c:pt>
                <c:pt idx="33">
                  <c:v>Irlande</c:v>
                </c:pt>
                <c:pt idx="34">
                  <c:v>Türkiye</c:v>
                </c:pt>
                <c:pt idx="35">
                  <c:v>Costa Rica</c:v>
                </c:pt>
                <c:pt idx="36">
                  <c:v>Corée</c:v>
                </c:pt>
                <c:pt idx="37">
                  <c:v>Chili</c:v>
                </c:pt>
                <c:pt idx="38">
                  <c:v>Mexique</c:v>
                </c:pt>
              </c:strCache>
            </c:strRef>
          </c:cat>
          <c:val>
            <c:numRef>
              <c:f>'Figure.2.'!$AI$3:$AI$41</c:f>
              <c:numCache>
                <c:formatCode>0.0</c:formatCode>
                <c:ptCount val="39"/>
                <c:pt idx="0">
                  <c:v>31.632904142990011</c:v>
                </c:pt>
                <c:pt idx="1">
                  <c:v>29.02046854378823</c:v>
                </c:pt>
                <c:pt idx="2">
                  <c:v>26.164406275489004</c:v>
                </c:pt>
                <c:pt idx="3">
                  <c:v>28.965308949967806</c:v>
                </c:pt>
                <c:pt idx="4">
                  <c:v>30.058805767894487</c:v>
                </c:pt>
                <c:pt idx="5">
                  <c:v>29.355940526349343</c:v>
                </c:pt>
                <c:pt idx="6">
                  <c:v>26.721696527608565</c:v>
                </c:pt>
                <c:pt idx="7">
                  <c:v>20.675913927879382</c:v>
                </c:pt>
                <c:pt idx="8">
                  <c:v>24.115356754140301</c:v>
                </c:pt>
                <c:pt idx="9">
                  <c:v>23.670573401406315</c:v>
                </c:pt>
                <c:pt idx="10">
                  <c:v>28.085676454688134</c:v>
                </c:pt>
                <c:pt idx="13">
                  <c:v>24.638630380526479</c:v>
                </c:pt>
                <c:pt idx="14">
                  <c:v>21.872435149528442</c:v>
                </c:pt>
                <c:pt idx="15">
                  <c:v>22.839306164040892</c:v>
                </c:pt>
                <c:pt idx="16">
                  <c:v>22.706415720928668</c:v>
                </c:pt>
                <c:pt idx="18">
                  <c:v>21.093849593005064</c:v>
                </c:pt>
                <c:pt idx="19">
                  <c:v>22.012339131015313</c:v>
                </c:pt>
                <c:pt idx="22">
                  <c:v>20.778262216923839</c:v>
                </c:pt>
                <c:pt idx="24">
                  <c:v>17.186823671005108</c:v>
                </c:pt>
                <c:pt idx="25">
                  <c:v>17.19396730958298</c:v>
                </c:pt>
                <c:pt idx="26">
                  <c:v>19.057466645737811</c:v>
                </c:pt>
                <c:pt idx="27">
                  <c:v>19.838747326220872</c:v>
                </c:pt>
                <c:pt idx="28">
                  <c:v>19.69496406428626</c:v>
                </c:pt>
                <c:pt idx="29">
                  <c:v>17.565499249739176</c:v>
                </c:pt>
                <c:pt idx="30">
                  <c:v>17.038146935092175</c:v>
                </c:pt>
                <c:pt idx="33">
                  <c:v>12.779294507343227</c:v>
                </c:pt>
                <c:pt idx="36">
                  <c:v>14.842610348036212</c:v>
                </c:pt>
              </c:numCache>
            </c:numRef>
          </c:val>
          <c:smooth val="0"/>
          <c:extLst>
            <c:ext xmlns:c16="http://schemas.microsoft.com/office/drawing/2014/chart" uri="{C3380CC4-5D6E-409C-BE32-E72D297353CC}">
              <c16:uniqueId val="{00000008-A4B4-4B36-B8E1-E8ECB0873001}"/>
            </c:ext>
          </c:extLst>
        </c:ser>
        <c:dLbls>
          <c:showLegendKey val="0"/>
          <c:showVal val="0"/>
          <c:showCatName val="0"/>
          <c:showSerName val="0"/>
          <c:showPercent val="0"/>
          <c:showBubbleSize val="0"/>
        </c:dLbls>
        <c:dropLines>
          <c:spPr>
            <a:ln w="6350">
              <a:solidFill>
                <a:schemeClr val="tx1"/>
              </a:solidFill>
            </a:ln>
          </c:spPr>
        </c:dropLines>
        <c:marker val="1"/>
        <c:smooth val="0"/>
        <c:axId val="257801216"/>
        <c:axId val="257827968"/>
      </c:lineChart>
      <c:catAx>
        <c:axId val="257801216"/>
        <c:scaling>
          <c:orientation val="minMax"/>
        </c:scaling>
        <c:delete val="0"/>
        <c:axPos val="b"/>
        <c:majorGridlines>
          <c:spPr>
            <a:ln w="0">
              <a:solidFill>
                <a:schemeClr val="bg1"/>
              </a:solidFill>
            </a:ln>
          </c:spPr>
        </c:majorGridlines>
        <c:numFmt formatCode="General" sourceLinked="1"/>
        <c:majorTickMark val="in"/>
        <c:minorTickMark val="none"/>
        <c:tickLblPos val="low"/>
        <c:spPr>
          <a:ln w="0">
            <a:noFill/>
          </a:ln>
        </c:spPr>
        <c:txPr>
          <a:bodyPr rot="-2700000" vert="horz"/>
          <a:lstStyle/>
          <a:p>
            <a:pPr>
              <a:defRPr sz="1000" b="0" i="0" u="none" strike="noStrike" baseline="0">
                <a:solidFill>
                  <a:srgbClr val="000000"/>
                </a:solidFill>
                <a:latin typeface="Arial Narrow"/>
                <a:ea typeface="Arial Narrow"/>
                <a:cs typeface="Arial Narrow"/>
              </a:defRPr>
            </a:pPr>
            <a:endParaRPr lang="en-US"/>
          </a:p>
        </c:txPr>
        <c:crossAx val="257827968"/>
        <c:crosses val="autoZero"/>
        <c:auto val="1"/>
        <c:lblAlgn val="ctr"/>
        <c:lblOffset val="100"/>
        <c:tickLblSkip val="1"/>
        <c:noMultiLvlLbl val="0"/>
      </c:catAx>
      <c:valAx>
        <c:axId val="257827968"/>
        <c:scaling>
          <c:orientation val="minMax"/>
          <c:max val="37"/>
          <c:min val="5"/>
        </c:scaling>
        <c:delete val="0"/>
        <c:axPos val="l"/>
        <c:majorGridlines>
          <c:spPr>
            <a:ln w="0">
              <a:solidFill>
                <a:schemeClr val="bg1"/>
              </a:solidFill>
            </a:ln>
          </c:spPr>
        </c:majorGridlines>
        <c:numFmt formatCode="General" sourceLinked="0"/>
        <c:majorTickMark val="in"/>
        <c:minorTickMark val="none"/>
        <c:tickLblPos val="nextTo"/>
        <c:spPr>
          <a:ln w="0">
            <a:noFill/>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57801216"/>
        <c:crosses val="autoZero"/>
        <c:crossBetween val="between"/>
        <c:majorUnit val="5"/>
      </c:valAx>
      <c:spPr>
        <a:solidFill>
          <a:schemeClr val="accent1">
            <a:lumMod val="20000"/>
            <a:lumOff val="80000"/>
          </a:schemeClr>
        </a:solidFill>
        <a:ln>
          <a:noFill/>
        </a:ln>
      </c:spPr>
    </c:plotArea>
    <c:legend>
      <c:legendPos val="r"/>
      <c:layout>
        <c:manualLayout>
          <c:xMode val="edge"/>
          <c:yMode val="edge"/>
          <c:x val="4.8801103251924015E-2"/>
          <c:y val="4.7094113235845551E-3"/>
          <c:w val="0.93137535774129931"/>
          <c:h val="6.1826619498649628E-2"/>
        </c:manualLayout>
      </c:layout>
      <c:overlay val="0"/>
      <c:spPr>
        <a:solidFill>
          <a:schemeClr val="accent1">
            <a:lumMod val="20000"/>
            <a:lumOff val="80000"/>
          </a:schemeClr>
        </a:solidFill>
        <a:ln>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a:noFill/>
    </a:ln>
  </c:spPr>
  <c:txPr>
    <a:bodyPr/>
    <a:lstStyle/>
    <a:p>
      <a:pPr>
        <a:defRPr sz="700" b="1" i="0" u="none" strike="noStrike" baseline="0">
          <a:solidFill>
            <a:srgbClr val="000000"/>
          </a:solidFill>
          <a:latin typeface="Arial Narrow"/>
          <a:ea typeface="Arial Narrow"/>
          <a:cs typeface="Arial Narrow"/>
        </a:defRPr>
      </a:pPr>
      <a:endParaRPr lang="en-US"/>
    </a:p>
  </c:txPr>
  <c:printSettings>
    <c:headerFooter/>
    <c:pageMargins b="0.75000000000000366" l="0.70000000000000062" r="0.70000000000000062" t="0.75000000000000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877300613496931E-2"/>
          <c:y val="1.0729624976555141E-2"/>
          <c:w val="0.92331288343558282"/>
          <c:h val="0.94174848143982004"/>
        </c:manualLayout>
      </c:layout>
      <c:barChart>
        <c:barDir val="bar"/>
        <c:grouping val="stacked"/>
        <c:varyColors val="0"/>
        <c:ser>
          <c:idx val="0"/>
          <c:order val="0"/>
          <c:tx>
            <c:strRef>
              <c:f>'data-Fig3'!$H$4</c:f>
              <c:strCache>
                <c:ptCount val="1"/>
                <c:pt idx="0">
                  <c:v>Health</c:v>
                </c:pt>
              </c:strCache>
            </c:strRef>
          </c:tx>
          <c:spPr>
            <a:solidFill>
              <a:schemeClr val="tx2"/>
            </a:solidFill>
            <a:ln w="12700">
              <a:solidFill>
                <a:srgbClr val="000080"/>
              </a:solidFill>
              <a:prstDash val="solid"/>
            </a:ln>
          </c:spPr>
          <c:invertIfNegative val="0"/>
          <c:dPt>
            <c:idx val="17"/>
            <c:invertIfNegative val="0"/>
            <c:bubble3D val="0"/>
            <c:extLst>
              <c:ext xmlns:c16="http://schemas.microsoft.com/office/drawing/2014/chart" uri="{C3380CC4-5D6E-409C-BE32-E72D297353CC}">
                <c16:uniqueId val="{00000000-D178-46F4-9DA0-B7EA02EECBD3}"/>
              </c:ext>
            </c:extLst>
          </c:dPt>
          <c:dPt>
            <c:idx val="18"/>
            <c:invertIfNegative val="0"/>
            <c:bubble3D val="0"/>
            <c:spPr>
              <a:solidFill>
                <a:srgbClr val="FF6600"/>
              </a:solidFill>
              <a:ln w="12700">
                <a:solidFill>
                  <a:srgbClr val="000080"/>
                </a:solidFill>
                <a:prstDash val="solid"/>
              </a:ln>
            </c:spPr>
            <c:extLst>
              <c:ext xmlns:c16="http://schemas.microsoft.com/office/drawing/2014/chart" uri="{C3380CC4-5D6E-409C-BE32-E72D297353CC}">
                <c16:uniqueId val="{00000002-D178-46F4-9DA0-B7EA02EECBD3}"/>
              </c:ext>
            </c:extLst>
          </c:dPt>
          <c:dLbls>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'data-Fig3'!$C$6:$C$44</c:f>
              <c:strCache>
                <c:ptCount val="39"/>
                <c:pt idx="0">
                  <c:v>France (30.7)</c:v>
                </c:pt>
                <c:pt idx="1">
                  <c:v>Finland (29.4)</c:v>
                </c:pt>
                <c:pt idx="2">
                  <c:v>Denmark (28.4)</c:v>
                </c:pt>
                <c:pt idx="3">
                  <c:v>Belgium (28.2)</c:v>
                </c:pt>
                <c:pt idx="4">
                  <c:v>Italy (27.7)</c:v>
                </c:pt>
                <c:pt idx="5">
                  <c:v>Austria (27.7)</c:v>
                </c:pt>
                <c:pt idx="6">
                  <c:v>Germany (25.6)</c:v>
                </c:pt>
                <c:pt idx="7">
                  <c:v>Norway (25.3)</c:v>
                </c:pt>
                <c:pt idx="8">
                  <c:v>Greece (25.1)</c:v>
                </c:pt>
                <c:pt idx="9">
                  <c:v>Sweden (25.1)</c:v>
                </c:pt>
                <c:pt idx="10">
                  <c:v>Spain (24.6)</c:v>
                </c:pt>
                <c:pt idx="11">
                  <c:v>New Zealand (23.6)</c:v>
                </c:pt>
                <c:pt idx="12">
                  <c:v>Japan (22.8)</c:v>
                </c:pt>
                <c:pt idx="13">
                  <c:v>Portugal (22.3)</c:v>
                </c:pt>
                <c:pt idx="14">
                  <c:v>Luxembourg (21.6)</c:v>
                </c:pt>
                <c:pt idx="15">
                  <c:v>Slovenia (21.5)</c:v>
                </c:pt>
                <c:pt idx="16">
                  <c:v>Poland (21.2)</c:v>
                </c:pt>
                <c:pt idx="17">
                  <c:v>Australia (20.5)</c:v>
                </c:pt>
                <c:pt idx="18">
                  <c:v>OECD (20.1)</c:v>
                </c:pt>
                <c:pt idx="19">
                  <c:v>Czech Republic (19.5)</c:v>
                </c:pt>
                <c:pt idx="20">
                  <c:v>United Kingdom (19.5)</c:v>
                </c:pt>
                <c:pt idx="21">
                  <c:v>Canada (18.8)</c:v>
                </c:pt>
                <c:pt idx="22">
                  <c:v>Iceland (18.7)</c:v>
                </c:pt>
                <c:pt idx="23">
                  <c:v>United States (18.3)</c:v>
                </c:pt>
                <c:pt idx="24">
                  <c:v>Estonia (17.9)</c:v>
                </c:pt>
                <c:pt idx="25">
                  <c:v>Hungary (17.6)</c:v>
                </c:pt>
                <c:pt idx="26">
                  <c:v>Slovak Republic (17.5)</c:v>
                </c:pt>
                <c:pt idx="27">
                  <c:v>Lithuania (17)</c:v>
                </c:pt>
                <c:pt idx="28">
                  <c:v>Latvia (16.5)</c:v>
                </c:pt>
                <c:pt idx="29">
                  <c:v>Netherlands (16.3)</c:v>
                </c:pt>
                <c:pt idx="30">
                  <c:v>Switzerland (16.1)</c:v>
                </c:pt>
                <c:pt idx="31">
                  <c:v>Israel (16.1)</c:v>
                </c:pt>
                <c:pt idx="32">
                  <c:v>Colombia (14.1)</c:v>
                </c:pt>
                <c:pt idx="33">
                  <c:v>Ireland (12.9)</c:v>
                </c:pt>
                <c:pt idx="34">
                  <c:v>Türkiye (12.4)</c:v>
                </c:pt>
                <c:pt idx="35">
                  <c:v>Costa Rica (12.3)</c:v>
                </c:pt>
                <c:pt idx="36">
                  <c:v>Korea (12.3)</c:v>
                </c:pt>
                <c:pt idx="37">
                  <c:v>Chile (11.7)</c:v>
                </c:pt>
                <c:pt idx="38">
                  <c:v>Mexico (7.4)</c:v>
                </c:pt>
              </c:strCache>
            </c:strRef>
          </c:cat>
          <c:val>
            <c:numRef>
              <c:f>'data-Fig3'!$H$6:$H$44</c:f>
              <c:numCache>
                <c:formatCode>0.0</c:formatCode>
                <c:ptCount val="39"/>
                <c:pt idx="0">
                  <c:v>8.5230159970627266</c:v>
                </c:pt>
                <c:pt idx="1">
                  <c:v>5.7555399444671433</c:v>
                </c:pt>
                <c:pt idx="2">
                  <c:v>6.7261192073448735</c:v>
                </c:pt>
                <c:pt idx="3">
                  <c:v>7.1917267708670298</c:v>
                </c:pt>
                <c:pt idx="4">
                  <c:v>6.3836047167764516</c:v>
                </c:pt>
                <c:pt idx="5">
                  <c:v>7.2668535158133762</c:v>
                </c:pt>
                <c:pt idx="6">
                  <c:v>8.3207381045473117</c:v>
                </c:pt>
                <c:pt idx="7">
                  <c:v>6.598127197989383</c:v>
                </c:pt>
                <c:pt idx="8">
                  <c:v>5.0456623807826677</c:v>
                </c:pt>
                <c:pt idx="9">
                  <c:v>6.5638615507427387</c:v>
                </c:pt>
                <c:pt idx="10">
                  <c:v>6.4536321446509284</c:v>
                </c:pt>
                <c:pt idx="11">
                  <c:v>7.1853194924174373</c:v>
                </c:pt>
                <c:pt idx="12">
                  <c:v>9.5865084339311206</c:v>
                </c:pt>
                <c:pt idx="13">
                  <c:v>5.7890570255005009</c:v>
                </c:pt>
                <c:pt idx="14">
                  <c:v>4.6271251863849807</c:v>
                </c:pt>
                <c:pt idx="15">
                  <c:v>6.1861057432988344</c:v>
                </c:pt>
                <c:pt idx="16">
                  <c:v>4.6000691610278919</c:v>
                </c:pt>
                <c:pt idx="17">
                  <c:v>6.3369060042567025</c:v>
                </c:pt>
                <c:pt idx="18">
                  <c:v>5.8428384090262337</c:v>
                </c:pt>
                <c:pt idx="19">
                  <c:v>6.4618587453539655</c:v>
                </c:pt>
                <c:pt idx="20">
                  <c:v>7.9285441044028699</c:v>
                </c:pt>
                <c:pt idx="21">
                  <c:v>7.7299314359496218</c:v>
                </c:pt>
                <c:pt idx="22">
                  <c:v>7.0570926701661403</c:v>
                </c:pt>
                <c:pt idx="23">
                  <c:v>8.4433392181136</c:v>
                </c:pt>
                <c:pt idx="24">
                  <c:v>4.7227948412959249</c:v>
                </c:pt>
                <c:pt idx="25">
                  <c:v>4.3234215929482076</c:v>
                </c:pt>
                <c:pt idx="26">
                  <c:v>5.5438309911276944</c:v>
                </c:pt>
                <c:pt idx="27">
                  <c:v>4.6458699132846659</c:v>
                </c:pt>
                <c:pt idx="28">
                  <c:v>3.971736818430069</c:v>
                </c:pt>
                <c:pt idx="29">
                  <c:v>2.8554033859947974</c:v>
                </c:pt>
                <c:pt idx="30">
                  <c:v>2.9403311148766207</c:v>
                </c:pt>
                <c:pt idx="31">
                  <c:v>4.7772326406330441</c:v>
                </c:pt>
                <c:pt idx="32">
                  <c:v>5.7730793887750593</c:v>
                </c:pt>
                <c:pt idx="33">
                  <c:v>4.97772896651996</c:v>
                </c:pt>
                <c:pt idx="34">
                  <c:v>3.3914988923504175</c:v>
                </c:pt>
                <c:pt idx="35">
                  <c:v>5.2151592184550539</c:v>
                </c:pt>
                <c:pt idx="36">
                  <c:v>4.8462210331098792</c:v>
                </c:pt>
                <c:pt idx="37">
                  <c:v>4.7656189172637555</c:v>
                </c:pt>
                <c:pt idx="38">
                  <c:v>2.6777880738375672</c:v>
                </c:pt>
              </c:numCache>
            </c:numRef>
          </c:val>
          <c:extLst>
            <c:ext xmlns:c16="http://schemas.microsoft.com/office/drawing/2014/chart" uri="{C3380CC4-5D6E-409C-BE32-E72D297353CC}">
              <c16:uniqueId val="{00000003-D178-46F4-9DA0-B7EA02EECBD3}"/>
            </c:ext>
          </c:extLst>
        </c:ser>
        <c:ser>
          <c:idx val="1"/>
          <c:order val="1"/>
          <c:tx>
            <c:strRef>
              <c:f>'data-Fig3'!$I$4</c:f>
              <c:strCache>
                <c:ptCount val="1"/>
                <c:pt idx="0">
                  <c:v>All social services except health</c:v>
                </c:pt>
              </c:strCache>
            </c:strRef>
          </c:tx>
          <c:spPr>
            <a:solidFill>
              <a:schemeClr val="accent1">
                <a:lumMod val="40000"/>
                <a:lumOff val="60000"/>
              </a:schemeClr>
            </a:solidFill>
            <a:ln w="12700">
              <a:noFill/>
              <a:prstDash val="solid"/>
            </a:ln>
          </c:spPr>
          <c:invertIfNegative val="0"/>
          <c:dLbls>
            <c:dLbl>
              <c:idx val="4"/>
              <c:layout>
                <c:manualLayout>
                  <c:x val="1.5018276089721951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78-46F4-9DA0-B7EA02EECBD3}"/>
                </c:ext>
              </c:extLst>
            </c:dLbl>
            <c:dLbl>
              <c:idx val="5"/>
              <c:layout>
                <c:manualLayout>
                  <c:x val="4.7971917620726855E-3"/>
                  <c:y val="1.9883878151594688E-7"/>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78-46F4-9DA0-B7EA02EECBD3}"/>
                </c:ext>
              </c:extLst>
            </c:dLbl>
            <c:dLbl>
              <c:idx val="7"/>
              <c:layout>
                <c:manualLayout>
                  <c:x val="5.3919101460346501E-2"/>
                  <c:y val="2.7705095997931162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78-46F4-9DA0-B7EA02EECBD3}"/>
                </c:ext>
              </c:extLst>
            </c:dLbl>
            <c:dLbl>
              <c:idx val="8"/>
              <c:layout>
                <c:manualLayout>
                  <c:x val="1.5741664472137165E-2"/>
                  <c:y val="1.5342360164359635E-7"/>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78-46F4-9DA0-B7EA02EECBD3}"/>
                </c:ext>
              </c:extLst>
            </c:dLbl>
            <c:dLbl>
              <c:idx val="9"/>
              <c:layout>
                <c:manualLayout>
                  <c:x val="3.3757789478769139E-2"/>
                  <c:y val="7.6215518432246782E-7"/>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78-46F4-9DA0-B7EA02EECBD3}"/>
                </c:ext>
              </c:extLst>
            </c:dLbl>
            <c:dLbl>
              <c:idx val="10"/>
              <c:layout>
                <c:manualLayout>
                  <c:x val="1.1137948247266638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178-46F4-9DA0-B7EA02EECBD3}"/>
                </c:ext>
              </c:extLst>
            </c:dLbl>
            <c:dLbl>
              <c:idx val="11"/>
              <c:layout>
                <c:manualLayout>
                  <c:x val="-1.7764037164066148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178-46F4-9DA0-B7EA02EECBD3}"/>
                </c:ext>
              </c:extLst>
            </c:dLbl>
            <c:dLbl>
              <c:idx val="12"/>
              <c:layout>
                <c:manualLayout>
                  <c:x val="3.0624607506883724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178-46F4-9DA0-B7EA02EECBD3}"/>
                </c:ext>
              </c:extLst>
            </c:dLbl>
            <c:dLbl>
              <c:idx val="13"/>
              <c:layout>
                <c:manualLayout>
                  <c:x val="1.2154810120337105E-2"/>
                  <c:y val="1.534236016435963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178-46F4-9DA0-B7EA02EECBD3}"/>
                </c:ext>
              </c:extLst>
            </c:dLbl>
            <c:dLbl>
              <c:idx val="15"/>
              <c:layout>
                <c:manualLayout>
                  <c:x val="2.6706600325266089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178-46F4-9DA0-B7EA02EECBD3}"/>
                </c:ext>
              </c:extLst>
            </c:dLbl>
            <c:dLbl>
              <c:idx val="16"/>
              <c:layout>
                <c:manualLayout>
                  <c:x val="9.99135643708364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178-46F4-9DA0-B7EA02EECBD3}"/>
                </c:ext>
              </c:extLst>
            </c:dLbl>
            <c:dLbl>
              <c:idx val="17"/>
              <c:layout>
                <c:manualLayout>
                  <c:x val="1.5982480717517671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178-46F4-9DA0-B7EA02EECBD3}"/>
                </c:ext>
              </c:extLst>
            </c:dLbl>
            <c:dLbl>
              <c:idx val="18"/>
              <c:layout>
                <c:manualLayout>
                  <c:x val="7.8025216173131734E-3"/>
                  <c:y val="-2.5109855618330196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178-46F4-9DA0-B7EA02EECBD3}"/>
                </c:ext>
              </c:extLst>
            </c:dLbl>
            <c:dLbl>
              <c:idx val="20"/>
              <c:layout>
                <c:manualLayout>
                  <c:x val="1.8882501650483913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178-46F4-9DA0-B7EA02EECBD3}"/>
                </c:ext>
              </c:extLst>
            </c:dLbl>
            <c:dLbl>
              <c:idx val="21"/>
              <c:layout>
                <c:manualLayout>
                  <c:x val="4.8784440959377111E-2"/>
                  <c:y val="3.1857814242753067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178-46F4-9DA0-B7EA02EECBD3}"/>
                </c:ext>
              </c:extLst>
            </c:dLbl>
            <c:dLbl>
              <c:idx val="22"/>
              <c:layout>
                <c:manualLayout>
                  <c:x val="2.0301434713298913E-2"/>
                  <c:y val="1.9053879608061695E-7"/>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178-46F4-9DA0-B7EA02EECBD3}"/>
                </c:ext>
              </c:extLst>
            </c:dLbl>
            <c:dLbl>
              <c:idx val="23"/>
              <c:layout>
                <c:manualLayout>
                  <c:x val="1.307730705440961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178-46F4-9DA0-B7EA02EECBD3}"/>
                </c:ext>
              </c:extLst>
            </c:dLbl>
            <c:dLbl>
              <c:idx val="24"/>
              <c:layout>
                <c:manualLayout>
                  <c:x val="7.3439286346875356E-3"/>
                  <c:y val="2.0957832248370083E-4"/>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178-46F4-9DA0-B7EA02EECBD3}"/>
                </c:ext>
              </c:extLst>
            </c:dLbl>
            <c:dLbl>
              <c:idx val="25"/>
              <c:layout>
                <c:manualLayout>
                  <c:x val="4.5899876012430958E-2"/>
                  <c:y val="2.4200332490199161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178-46F4-9DA0-B7EA02EECBD3}"/>
                </c:ext>
              </c:extLst>
            </c:dLbl>
            <c:dLbl>
              <c:idx val="26"/>
              <c:layout>
                <c:manualLayout>
                  <c:x val="8.6501457256493251E-3"/>
                  <c:y val="-3.4422250890955017E-4"/>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178-46F4-9DA0-B7EA02EECBD3}"/>
                </c:ext>
              </c:extLst>
            </c:dLbl>
            <c:dLbl>
              <c:idx val="27"/>
              <c:layout>
                <c:manualLayout>
                  <c:x val="7.9768449189250121E-2"/>
                  <c:y val="7.9461818685093737E-4"/>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178-46F4-9DA0-B7EA02EECBD3}"/>
                </c:ext>
              </c:extLst>
            </c:dLbl>
            <c:dLbl>
              <c:idx val="28"/>
              <c:layout>
                <c:manualLayout>
                  <c:x val="9.3315942869104558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178-46F4-9DA0-B7EA02EECBD3}"/>
                </c:ext>
              </c:extLst>
            </c:dLbl>
            <c:dLbl>
              <c:idx val="29"/>
              <c:layout>
                <c:manualLayout>
                  <c:x val="1.3609004395922903E-2"/>
                  <c:y val="1.9883878151594688E-7"/>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178-46F4-9DA0-B7EA02EECBD3}"/>
                </c:ext>
              </c:extLst>
            </c:dLbl>
            <c:dLbl>
              <c:idx val="30"/>
              <c:layout>
                <c:manualLayout>
                  <c:x val="1.7311563048483969E-2"/>
                  <c:y val="3.2899842321969643E-4"/>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178-46F4-9DA0-B7EA02EECBD3}"/>
                </c:ext>
              </c:extLst>
            </c:dLbl>
            <c:dLbl>
              <c:idx val="31"/>
              <c:layout>
                <c:manualLayout>
                  <c:x val="3.6692913385826774E-2"/>
                  <c:y val="1.9883878151594688E-7"/>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178-46F4-9DA0-B7EA02EECBD3}"/>
                </c:ext>
              </c:extLst>
            </c:dLbl>
            <c:dLbl>
              <c:idx val="32"/>
              <c:layout>
                <c:manualLayout>
                  <c:x val="1.4398016198895384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178-46F4-9DA0-B7EA02EECBD3}"/>
                </c:ext>
              </c:extLst>
            </c:dLbl>
            <c:dLbl>
              <c:idx val="33"/>
              <c:layout>
                <c:manualLayout>
                  <c:x val="-1.9011641949664267E-2"/>
                  <c:y val="0"/>
                </c:manualLayout>
              </c:layout>
              <c:tx>
                <c:rich>
                  <a:bodyPr/>
                  <a:lstStyle/>
                  <a:p>
                    <a:pPr>
                      <a:defRPr sz="800" b="0" i="0" u="none" strike="noStrike" baseline="0">
                        <a:solidFill>
                          <a:srgbClr val="000000"/>
                        </a:solidFill>
                        <a:latin typeface="Arial"/>
                        <a:ea typeface="Arial"/>
                        <a:cs typeface="Arial"/>
                      </a:defRPr>
                    </a:pPr>
                    <a:r>
                      <a:rPr lang="en-US"/>
                      <a:t>            0.6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D178-46F4-9DA0-B7EA02EECBD3}"/>
                </c:ext>
              </c:extLst>
            </c:dLbl>
            <c:dLbl>
              <c:idx val="34"/>
              <c:layout>
                <c:manualLayout>
                  <c:x val="1.187833143995090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178-46F4-9DA0-B7EA02EECBD3}"/>
                </c:ext>
              </c:extLst>
            </c:dLbl>
            <c:dLbl>
              <c:idx val="35"/>
              <c:layout>
                <c:manualLayout>
                  <c:x val="3.9334939024116755E-3"/>
                  <c:y val="1.4288686368949372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178-46F4-9DA0-B7EA02EECBD3}"/>
                </c:ext>
              </c:extLst>
            </c:dLbl>
            <c:dLbl>
              <c:idx val="36"/>
              <c:layout>
                <c:manualLayout>
                  <c:x val="3.2856383749577313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D178-46F4-9DA0-B7EA02EECBD3}"/>
                </c:ext>
              </c:extLst>
            </c:dLbl>
            <c:dLbl>
              <c:idx val="37"/>
              <c:layout>
                <c:manualLayout>
                  <c:x val="2.280727179041232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178-46F4-9DA0-B7EA02EECBD3}"/>
                </c:ext>
              </c:extLst>
            </c:dLbl>
            <c:dLbl>
              <c:idx val="38"/>
              <c:layout>
                <c:manualLayout>
                  <c:x val="2.309221701301769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178-46F4-9DA0-B7EA02EECBD3}"/>
                </c:ext>
              </c:extLst>
            </c:dLbl>
            <c:dLbl>
              <c:idx val="39"/>
              <c:layout>
                <c:manualLayout>
                  <c:x val="-9.1106709820781601E-4"/>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178-46F4-9DA0-B7EA02EECBD3}"/>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'data-Fig3'!$C$6:$C$44</c:f>
              <c:strCache>
                <c:ptCount val="39"/>
                <c:pt idx="0">
                  <c:v>France (30.7)</c:v>
                </c:pt>
                <c:pt idx="1">
                  <c:v>Finland (29.4)</c:v>
                </c:pt>
                <c:pt idx="2">
                  <c:v>Denmark (28.4)</c:v>
                </c:pt>
                <c:pt idx="3">
                  <c:v>Belgium (28.2)</c:v>
                </c:pt>
                <c:pt idx="4">
                  <c:v>Italy (27.7)</c:v>
                </c:pt>
                <c:pt idx="5">
                  <c:v>Austria (27.7)</c:v>
                </c:pt>
                <c:pt idx="6">
                  <c:v>Germany (25.6)</c:v>
                </c:pt>
                <c:pt idx="7">
                  <c:v>Norway (25.3)</c:v>
                </c:pt>
                <c:pt idx="8">
                  <c:v>Greece (25.1)</c:v>
                </c:pt>
                <c:pt idx="9">
                  <c:v>Sweden (25.1)</c:v>
                </c:pt>
                <c:pt idx="10">
                  <c:v>Spain (24.6)</c:v>
                </c:pt>
                <c:pt idx="11">
                  <c:v>New Zealand (23.6)</c:v>
                </c:pt>
                <c:pt idx="12">
                  <c:v>Japan (22.8)</c:v>
                </c:pt>
                <c:pt idx="13">
                  <c:v>Portugal (22.3)</c:v>
                </c:pt>
                <c:pt idx="14">
                  <c:v>Luxembourg (21.6)</c:v>
                </c:pt>
                <c:pt idx="15">
                  <c:v>Slovenia (21.5)</c:v>
                </c:pt>
                <c:pt idx="16">
                  <c:v>Poland (21.2)</c:v>
                </c:pt>
                <c:pt idx="17">
                  <c:v>Australia (20.5)</c:v>
                </c:pt>
                <c:pt idx="18">
                  <c:v>OECD (20.1)</c:v>
                </c:pt>
                <c:pt idx="19">
                  <c:v>Czech Republic (19.5)</c:v>
                </c:pt>
                <c:pt idx="20">
                  <c:v>United Kingdom (19.5)</c:v>
                </c:pt>
                <c:pt idx="21">
                  <c:v>Canada (18.8)</c:v>
                </c:pt>
                <c:pt idx="22">
                  <c:v>Iceland (18.7)</c:v>
                </c:pt>
                <c:pt idx="23">
                  <c:v>United States (18.3)</c:v>
                </c:pt>
                <c:pt idx="24">
                  <c:v>Estonia (17.9)</c:v>
                </c:pt>
                <c:pt idx="25">
                  <c:v>Hungary (17.6)</c:v>
                </c:pt>
                <c:pt idx="26">
                  <c:v>Slovak Republic (17.5)</c:v>
                </c:pt>
                <c:pt idx="27">
                  <c:v>Lithuania (17)</c:v>
                </c:pt>
                <c:pt idx="28">
                  <c:v>Latvia (16.5)</c:v>
                </c:pt>
                <c:pt idx="29">
                  <c:v>Netherlands (16.3)</c:v>
                </c:pt>
                <c:pt idx="30">
                  <c:v>Switzerland (16.1)</c:v>
                </c:pt>
                <c:pt idx="31">
                  <c:v>Israel (16.1)</c:v>
                </c:pt>
                <c:pt idx="32">
                  <c:v>Colombia (14.1)</c:v>
                </c:pt>
                <c:pt idx="33">
                  <c:v>Ireland (12.9)</c:v>
                </c:pt>
                <c:pt idx="34">
                  <c:v>Türkiye (12.4)</c:v>
                </c:pt>
                <c:pt idx="35">
                  <c:v>Costa Rica (12.3)</c:v>
                </c:pt>
                <c:pt idx="36">
                  <c:v>Korea (12.3)</c:v>
                </c:pt>
                <c:pt idx="37">
                  <c:v>Chile (11.7)</c:v>
                </c:pt>
                <c:pt idx="38">
                  <c:v>Mexico (7.4)</c:v>
                </c:pt>
              </c:strCache>
            </c:strRef>
          </c:cat>
          <c:val>
            <c:numRef>
              <c:f>'data-Fig3'!$I$6:$I$44</c:f>
              <c:numCache>
                <c:formatCode>0.0</c:formatCode>
                <c:ptCount val="39"/>
                <c:pt idx="0">
                  <c:v>2.6701977406276747</c:v>
                </c:pt>
                <c:pt idx="1">
                  <c:v>5.8222364232170687</c:v>
                </c:pt>
                <c:pt idx="2">
                  <c:v>6.7838274067107944</c:v>
                </c:pt>
                <c:pt idx="3">
                  <c:v>3.2229062747641191</c:v>
                </c:pt>
                <c:pt idx="4">
                  <c:v>0.99470549631580507</c:v>
                </c:pt>
                <c:pt idx="5">
                  <c:v>2.1894935025989524</c:v>
                </c:pt>
                <c:pt idx="6">
                  <c:v>2.995646665350387</c:v>
                </c:pt>
                <c:pt idx="7">
                  <c:v>5.4707736024632077</c:v>
                </c:pt>
                <c:pt idx="8">
                  <c:v>0.46090478109007282</c:v>
                </c:pt>
                <c:pt idx="9">
                  <c:v>7.0144794641831938</c:v>
                </c:pt>
                <c:pt idx="10">
                  <c:v>1.6850706073329995</c:v>
                </c:pt>
                <c:pt idx="11">
                  <c:v>2.7839955948086059</c:v>
                </c:pt>
                <c:pt idx="12">
                  <c:v>1.9920564211853158</c:v>
                </c:pt>
                <c:pt idx="13">
                  <c:v>0.47503798769024908</c:v>
                </c:pt>
                <c:pt idx="14">
                  <c:v>2.4026631272198093</c:v>
                </c:pt>
                <c:pt idx="15">
                  <c:v>1.2484464731897091</c:v>
                </c:pt>
                <c:pt idx="16">
                  <c:v>0.93488716853617948</c:v>
                </c:pt>
                <c:pt idx="17">
                  <c:v>3.4069496719797883</c:v>
                </c:pt>
                <c:pt idx="18">
                  <c:v>2.3276436725844269</c:v>
                </c:pt>
                <c:pt idx="19">
                  <c:v>1.2237323852613864</c:v>
                </c:pt>
                <c:pt idx="20">
                  <c:v>2.8417193219798085</c:v>
                </c:pt>
                <c:pt idx="21">
                  <c:v>0.94068957970871914</c:v>
                </c:pt>
                <c:pt idx="22">
                  <c:v>4.0110346914139132</c:v>
                </c:pt>
                <c:pt idx="23">
                  <c:v>1.132261374650481</c:v>
                </c:pt>
                <c:pt idx="24">
                  <c:v>1.3924262727503676</c:v>
                </c:pt>
                <c:pt idx="25">
                  <c:v>2.1076037718046692</c:v>
                </c:pt>
                <c:pt idx="26">
                  <c:v>1.2207890661130154</c:v>
                </c:pt>
                <c:pt idx="27">
                  <c:v>1.8029151280511329</c:v>
                </c:pt>
                <c:pt idx="28">
                  <c:v>1.7258894535707499</c:v>
                </c:pt>
                <c:pt idx="29">
                  <c:v>3.1389123614023648</c:v>
                </c:pt>
                <c:pt idx="30">
                  <c:v>1.8877850150064628</c:v>
                </c:pt>
                <c:pt idx="31">
                  <c:v>2.5443336762585638</c:v>
                </c:pt>
                <c:pt idx="32">
                  <c:v>1.9809578253470539</c:v>
                </c:pt>
                <c:pt idx="33">
                  <c:v>1.2034853318479337</c:v>
                </c:pt>
                <c:pt idx="34">
                  <c:v>0.64869233595726117</c:v>
                </c:pt>
                <c:pt idx="35">
                  <c:v>0.8438065332508522</c:v>
                </c:pt>
                <c:pt idx="36">
                  <c:v>2.014277467168486</c:v>
                </c:pt>
                <c:pt idx="37">
                  <c:v>2.1404009703973861</c:v>
                </c:pt>
                <c:pt idx="38">
                  <c:v>1.1420383852177771</c:v>
                </c:pt>
              </c:numCache>
            </c:numRef>
          </c:val>
          <c:extLst>
            <c:ext xmlns:c16="http://schemas.microsoft.com/office/drawing/2014/chart" uri="{C3380CC4-5D6E-409C-BE32-E72D297353CC}">
              <c16:uniqueId val="{00000025-D178-46F4-9DA0-B7EA02EECBD3}"/>
            </c:ext>
          </c:extLst>
        </c:ser>
        <c:dLbls>
          <c:showLegendKey val="0"/>
          <c:showVal val="0"/>
          <c:showCatName val="0"/>
          <c:showSerName val="0"/>
          <c:showPercent val="0"/>
          <c:showBubbleSize val="0"/>
        </c:dLbls>
        <c:gapWidth val="50"/>
        <c:overlap val="100"/>
        <c:axId val="848099376"/>
        <c:axId val="1"/>
      </c:barChart>
      <c:catAx>
        <c:axId val="848099376"/>
        <c:scaling>
          <c:orientation val="maxMin"/>
        </c:scaling>
        <c:delete val="0"/>
        <c:axPos val="l"/>
        <c:majorGridlines>
          <c:spPr>
            <a:ln>
              <a:solidFill>
                <a:schemeClr val="bg1"/>
              </a:solidFill>
            </a:ln>
          </c:spPr>
        </c:majorGridlines>
        <c:numFmt formatCode="General" sourceLinked="1"/>
        <c:majorTickMark val="none"/>
        <c:minorTickMark val="none"/>
        <c:tickLblPos val="none"/>
        <c:spPr>
          <a:ln w="9525">
            <a:noFill/>
          </a:ln>
        </c:spPr>
        <c:crossAx val="1"/>
        <c:crosses val="autoZero"/>
        <c:auto val="1"/>
        <c:lblAlgn val="ctr"/>
        <c:lblOffset val="100"/>
        <c:tickLblSkip val="1"/>
        <c:tickMarkSkip val="1"/>
        <c:noMultiLvlLbl val="0"/>
      </c:catAx>
      <c:valAx>
        <c:axId val="1"/>
        <c:scaling>
          <c:orientation val="minMax"/>
          <c:max val="21"/>
          <c:min val="0"/>
        </c:scaling>
        <c:delete val="0"/>
        <c:axPos val="b"/>
        <c:majorGridlines>
          <c:spPr>
            <a:ln w="3175">
              <a:solidFill>
                <a:schemeClr val="bg1"/>
              </a:solidFill>
              <a:prstDash val="solid"/>
            </a:ln>
          </c:spPr>
        </c:majorGridlines>
        <c:numFmt formatCode="0" sourceLinked="0"/>
        <c:majorTickMark val="in"/>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48099376"/>
        <c:crosses val="max"/>
        <c:crossBetween val="between"/>
        <c:majorUnit val="3"/>
      </c:valAx>
      <c:spPr>
        <a:solidFill>
          <a:schemeClr val="accent1">
            <a:lumMod val="20000"/>
            <a:lumOff val="80000"/>
          </a:schemeClr>
        </a:solidFill>
        <a:ln w="25400">
          <a:solidFill>
            <a:schemeClr val="bg1">
              <a:lumMod val="75000"/>
            </a:schemeClr>
          </a:solidFill>
        </a:ln>
      </c:spPr>
    </c:plotArea>
    <c:legend>
      <c:legendPos val="r"/>
      <c:layout>
        <c:manualLayout>
          <c:xMode val="edge"/>
          <c:yMode val="edge"/>
          <c:x val="0.61507366793874696"/>
          <c:y val="0.67116312646711518"/>
          <c:w val="0.30163599182004086"/>
          <c:h val="0.10964569319545436"/>
        </c:manualLayout>
      </c:layout>
      <c:overlay val="0"/>
      <c:spPr>
        <a:solidFill>
          <a:schemeClr val="bg1"/>
        </a:solidFill>
        <a:ln w="25400">
          <a:noFill/>
        </a:ln>
      </c:spPr>
      <c:txPr>
        <a:bodyPr/>
        <a:lstStyle/>
        <a:p>
          <a:pPr>
            <a:defRPr sz="75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0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871935321311979E-2"/>
          <c:y val="1.8357334610740197E-2"/>
          <c:w val="0.91987467408689561"/>
          <c:h val="0.93421115136273369"/>
        </c:manualLayout>
      </c:layout>
      <c:barChart>
        <c:barDir val="bar"/>
        <c:grouping val="stacked"/>
        <c:varyColors val="0"/>
        <c:ser>
          <c:idx val="0"/>
          <c:order val="0"/>
          <c:tx>
            <c:strRef>
              <c:f>'data-Fig3'!$E$4</c:f>
              <c:strCache>
                <c:ptCount val="1"/>
                <c:pt idx="0">
                  <c:v>Pensions (old age and survivors)</c:v>
                </c:pt>
              </c:strCache>
            </c:strRef>
          </c:tx>
          <c:spPr>
            <a:solidFill>
              <a:schemeClr val="tx2"/>
            </a:solidFill>
            <a:ln w="12700">
              <a:solidFill>
                <a:srgbClr val="000080"/>
              </a:solidFill>
              <a:prstDash val="solid"/>
            </a:ln>
          </c:spPr>
          <c:invertIfNegative val="0"/>
          <c:dPt>
            <c:idx val="17"/>
            <c:invertIfNegative val="0"/>
            <c:bubble3D val="0"/>
            <c:extLst>
              <c:ext xmlns:c16="http://schemas.microsoft.com/office/drawing/2014/chart" uri="{C3380CC4-5D6E-409C-BE32-E72D297353CC}">
                <c16:uniqueId val="{00000000-D91A-4AAE-A998-F63855F769FF}"/>
              </c:ext>
            </c:extLst>
          </c:dPt>
          <c:dPt>
            <c:idx val="18"/>
            <c:invertIfNegative val="0"/>
            <c:bubble3D val="0"/>
            <c:spPr>
              <a:solidFill>
                <a:srgbClr val="FF6600"/>
              </a:solidFill>
              <a:ln w="12700">
                <a:solidFill>
                  <a:srgbClr val="000080"/>
                </a:solidFill>
                <a:prstDash val="solid"/>
              </a:ln>
            </c:spPr>
            <c:extLst>
              <c:ext xmlns:c16="http://schemas.microsoft.com/office/drawing/2014/chart" uri="{C3380CC4-5D6E-409C-BE32-E72D297353CC}">
                <c16:uniqueId val="{00000002-D91A-4AAE-A998-F63855F769FF}"/>
              </c:ext>
            </c:extLst>
          </c:dPt>
          <c:dLbls>
            <c:dLbl>
              <c:idx val="29"/>
              <c:layout>
                <c:manualLayout>
                  <c:x val="-5.7386320083521493E-2"/>
                  <c:y val="-1.4348040794547406E-3"/>
                </c:manualLayout>
              </c:layout>
              <c:spPr>
                <a:noFill/>
                <a:ln w="25400">
                  <a:noFill/>
                </a:ln>
                <a:effectLst/>
              </c:spPr>
              <c:txPr>
                <a:bodyPr wrap="square" lIns="38100" tIns="19050" rIns="38100" bIns="19050" anchor="ctr">
                  <a:noAutofit/>
                </a:bodyPr>
                <a:lstStyle/>
                <a:p>
                  <a:pPr>
                    <a:defRPr sz="8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8.119561277045706E-2"/>
                      <c:h val="3.6104257489461854E-2"/>
                    </c:manualLayout>
                  </c15:layout>
                </c:ext>
                <c:ext xmlns:c16="http://schemas.microsoft.com/office/drawing/2014/chart" uri="{C3380CC4-5D6E-409C-BE32-E72D297353CC}">
                  <c16:uniqueId val="{00000003-D91A-4AAE-A998-F63855F769FF}"/>
                </c:ext>
              </c:extLst>
            </c:dLbl>
            <c:dLbl>
              <c:idx val="34"/>
              <c:layout>
                <c:manualLayout>
                  <c:x val="3.2957454557139645E-3"/>
                  <c:y val="0"/>
                </c:manualLayout>
              </c:layout>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1A-4AAE-A998-F63855F769FF}"/>
                </c:ext>
              </c:extLst>
            </c:dLbl>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'data-Fig3'!$C$6:$C$44</c:f>
              <c:strCache>
                <c:ptCount val="39"/>
                <c:pt idx="0">
                  <c:v>France (30.7)</c:v>
                </c:pt>
                <c:pt idx="1">
                  <c:v>Finland (29.4)</c:v>
                </c:pt>
                <c:pt idx="2">
                  <c:v>Denmark (28.4)</c:v>
                </c:pt>
                <c:pt idx="3">
                  <c:v>Belgium (28.2)</c:v>
                </c:pt>
                <c:pt idx="4">
                  <c:v>Italy (27.7)</c:v>
                </c:pt>
                <c:pt idx="5">
                  <c:v>Austria (27.7)</c:v>
                </c:pt>
                <c:pt idx="6">
                  <c:v>Germany (25.6)</c:v>
                </c:pt>
                <c:pt idx="7">
                  <c:v>Norway (25.3)</c:v>
                </c:pt>
                <c:pt idx="8">
                  <c:v>Greece (25.1)</c:v>
                </c:pt>
                <c:pt idx="9">
                  <c:v>Sweden (25.1)</c:v>
                </c:pt>
                <c:pt idx="10">
                  <c:v>Spain (24.6)</c:v>
                </c:pt>
                <c:pt idx="11">
                  <c:v>New Zealand (23.6)</c:v>
                </c:pt>
                <c:pt idx="12">
                  <c:v>Japan (22.8)</c:v>
                </c:pt>
                <c:pt idx="13">
                  <c:v>Portugal (22.3)</c:v>
                </c:pt>
                <c:pt idx="14">
                  <c:v>Luxembourg (21.6)</c:v>
                </c:pt>
                <c:pt idx="15">
                  <c:v>Slovenia (21.5)</c:v>
                </c:pt>
                <c:pt idx="16">
                  <c:v>Poland (21.2)</c:v>
                </c:pt>
                <c:pt idx="17">
                  <c:v>Australia (20.5)</c:v>
                </c:pt>
                <c:pt idx="18">
                  <c:v>OECD (20.1)</c:v>
                </c:pt>
                <c:pt idx="19">
                  <c:v>Czech Republic (19.5)</c:v>
                </c:pt>
                <c:pt idx="20">
                  <c:v>United Kingdom (19.5)</c:v>
                </c:pt>
                <c:pt idx="21">
                  <c:v>Canada (18.8)</c:v>
                </c:pt>
                <c:pt idx="22">
                  <c:v>Iceland (18.7)</c:v>
                </c:pt>
                <c:pt idx="23">
                  <c:v>United States (18.3)</c:v>
                </c:pt>
                <c:pt idx="24">
                  <c:v>Estonia (17.9)</c:v>
                </c:pt>
                <c:pt idx="25">
                  <c:v>Hungary (17.6)</c:v>
                </c:pt>
                <c:pt idx="26">
                  <c:v>Slovak Republic (17.5)</c:v>
                </c:pt>
                <c:pt idx="27">
                  <c:v>Lithuania (17)</c:v>
                </c:pt>
                <c:pt idx="28">
                  <c:v>Latvia (16.5)</c:v>
                </c:pt>
                <c:pt idx="29">
                  <c:v>Netherlands (16.3)</c:v>
                </c:pt>
                <c:pt idx="30">
                  <c:v>Switzerland (16.1)</c:v>
                </c:pt>
                <c:pt idx="31">
                  <c:v>Israel (16.1)</c:v>
                </c:pt>
                <c:pt idx="32">
                  <c:v>Colombia (14.1)</c:v>
                </c:pt>
                <c:pt idx="33">
                  <c:v>Ireland (12.9)</c:v>
                </c:pt>
                <c:pt idx="34">
                  <c:v>Türkiye (12.4)</c:v>
                </c:pt>
                <c:pt idx="35">
                  <c:v>Costa Rica (12.3)</c:v>
                </c:pt>
                <c:pt idx="36">
                  <c:v>Korea (12.3)</c:v>
                </c:pt>
                <c:pt idx="37">
                  <c:v>Chile (11.7)</c:v>
                </c:pt>
                <c:pt idx="38">
                  <c:v>Mexico (7.4)</c:v>
                </c:pt>
              </c:strCache>
            </c:strRef>
          </c:cat>
          <c:val>
            <c:numRef>
              <c:f>'data-Fig3'!$E$6:$E$44</c:f>
              <c:numCache>
                <c:formatCode>0.0</c:formatCode>
                <c:ptCount val="39"/>
                <c:pt idx="0">
                  <c:v>13.446587368494463</c:v>
                </c:pt>
                <c:pt idx="1">
                  <c:v>11.944056112366484</c:v>
                </c:pt>
                <c:pt idx="2">
                  <c:v>8.1272223284277203</c:v>
                </c:pt>
                <c:pt idx="3">
                  <c:v>10.689503344458178</c:v>
                </c:pt>
                <c:pt idx="4">
                  <c:v>15.911200156648505</c:v>
                </c:pt>
                <c:pt idx="5">
                  <c:v>12.998374485879328</c:v>
                </c:pt>
                <c:pt idx="6">
                  <c:v>10.38287232052884</c:v>
                </c:pt>
                <c:pt idx="7">
                  <c:v>7.091653255032953</c:v>
                </c:pt>
                <c:pt idx="8">
                  <c:v>15.650850139980587</c:v>
                </c:pt>
                <c:pt idx="9">
                  <c:v>6.9834377603538016</c:v>
                </c:pt>
                <c:pt idx="10">
                  <c:v>11.289545812154699</c:v>
                </c:pt>
                <c:pt idx="11">
                  <c:v>4.9384696589467456</c:v>
                </c:pt>
                <c:pt idx="12">
                  <c:v>9.3498888666460385</c:v>
                </c:pt>
                <c:pt idx="13">
                  <c:v>12.42808363193371</c:v>
                </c:pt>
                <c:pt idx="14">
                  <c:v>8.6554006000103758</c:v>
                </c:pt>
                <c:pt idx="15">
                  <c:v>10.012255960970815</c:v>
                </c:pt>
                <c:pt idx="16">
                  <c:v>10.925335306704737</c:v>
                </c:pt>
                <c:pt idx="17">
                  <c:v>4.2877660578756966</c:v>
                </c:pt>
                <c:pt idx="18">
                  <c:v>7.7440592461676641</c:v>
                </c:pt>
                <c:pt idx="19">
                  <c:v>7.8919742564013662</c:v>
                </c:pt>
                <c:pt idx="20">
                  <c:v>4.9191632753304901</c:v>
                </c:pt>
                <c:pt idx="21">
                  <c:v>5.0360765518826121</c:v>
                </c:pt>
                <c:pt idx="22">
                  <c:v>2.8595410331295872</c:v>
                </c:pt>
                <c:pt idx="23">
                  <c:v>7.0901047759460525</c:v>
                </c:pt>
                <c:pt idx="24">
                  <c:v>6.5665696310696395</c:v>
                </c:pt>
                <c:pt idx="25">
                  <c:v>7.6110279249519408</c:v>
                </c:pt>
                <c:pt idx="26">
                  <c:v>7.1472095540796685</c:v>
                </c:pt>
                <c:pt idx="27">
                  <c:v>6.4075606423021583</c:v>
                </c:pt>
                <c:pt idx="28">
                  <c:v>6.8367465410078605</c:v>
                </c:pt>
                <c:pt idx="29">
                  <c:v>4.9617799533856868</c:v>
                </c:pt>
                <c:pt idx="30">
                  <c:v>6.4156779677879587</c:v>
                </c:pt>
                <c:pt idx="31">
                  <c:v>4.6945888061494951</c:v>
                </c:pt>
                <c:pt idx="32">
                  <c:v>5.7027473709233751</c:v>
                </c:pt>
                <c:pt idx="33">
                  <c:v>3.3147865215619476</c:v>
                </c:pt>
                <c:pt idx="34">
                  <c:v>7.5449965861822141</c:v>
                </c:pt>
                <c:pt idx="35">
                  <c:v>5.070725462227859</c:v>
                </c:pt>
                <c:pt idx="36">
                  <c:v>3.2827688159606909</c:v>
                </c:pt>
                <c:pt idx="37">
                  <c:v>2.84629664830815</c:v>
                </c:pt>
                <c:pt idx="38">
                  <c:v>3.0715134772276182</c:v>
                </c:pt>
              </c:numCache>
            </c:numRef>
          </c:val>
          <c:extLst>
            <c:ext xmlns:c16="http://schemas.microsoft.com/office/drawing/2014/chart" uri="{C3380CC4-5D6E-409C-BE32-E72D297353CC}">
              <c16:uniqueId val="{00000005-D91A-4AAE-A998-F63855F769FF}"/>
            </c:ext>
          </c:extLst>
        </c:ser>
        <c:ser>
          <c:idx val="1"/>
          <c:order val="1"/>
          <c:tx>
            <c:strRef>
              <c:f>'data-Fig3'!$F$4</c:f>
              <c:strCache>
                <c:ptCount val="1"/>
                <c:pt idx="0">
                  <c:v>Income support to the working age population</c:v>
                </c:pt>
              </c:strCache>
            </c:strRef>
          </c:tx>
          <c:spPr>
            <a:solidFill>
              <a:schemeClr val="accent1">
                <a:lumMod val="40000"/>
                <a:lumOff val="60000"/>
              </a:schemeClr>
            </a:solidFill>
            <a:ln w="12700">
              <a:noFill/>
              <a:prstDash val="solid"/>
            </a:ln>
          </c:spPr>
          <c:invertIfNegative val="0"/>
          <c:dLbls>
            <c:dLbl>
              <c:idx val="12"/>
              <c:layout>
                <c:manualLayout>
                  <c:x val="4.208551060773780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1A-4AAE-A998-F63855F769FF}"/>
                </c:ext>
              </c:extLst>
            </c:dLbl>
            <c:dLbl>
              <c:idx val="23"/>
              <c:layout>
                <c:manualLayout>
                  <c:x val="5.009558194189089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1A-4AAE-A998-F63855F769FF}"/>
                </c:ext>
              </c:extLst>
            </c:dLbl>
            <c:dLbl>
              <c:idx val="29"/>
              <c:layout>
                <c:manualLayout>
                  <c:x val="2.9486938276503373E-2"/>
                  <c:y val="-3.2237606951922124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91A-4AAE-A998-F63855F769FF}"/>
                </c:ext>
              </c:extLst>
            </c:dLbl>
            <c:dLbl>
              <c:idx val="30"/>
              <c:layout>
                <c:manualLayout>
                  <c:x val="3.5452587657312067E-2"/>
                  <c:y val="2.3584282180554768E-4"/>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91A-4AAE-A998-F63855F769FF}"/>
                </c:ext>
              </c:extLst>
            </c:dLbl>
            <c:dLbl>
              <c:idx val="31"/>
              <c:layout>
                <c:manualLayout>
                  <c:x val="2.1757857190928057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91A-4AAE-A998-F63855F769FF}"/>
                </c:ext>
              </c:extLst>
            </c:dLbl>
            <c:dLbl>
              <c:idx val="32"/>
              <c:layout>
                <c:manualLayout>
                  <c:x val="2.1724264089340656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91A-4AAE-A998-F63855F769FF}"/>
                </c:ext>
              </c:extLst>
            </c:dLbl>
            <c:dLbl>
              <c:idx val="33"/>
              <c:layout>
                <c:manualLayout>
                  <c:x val="3.5819032236354992E-2"/>
                  <c:y val="1.8882531769859702E-7"/>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91A-4AAE-A998-F63855F769FF}"/>
                </c:ext>
              </c:extLst>
            </c:dLbl>
            <c:dLbl>
              <c:idx val="34"/>
              <c:layout>
                <c:manualLayout>
                  <c:x val="2.1781411938892253E-2"/>
                  <c:y val="-2.3486547929118803E-5"/>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91A-4AAE-A998-F63855F769FF}"/>
                </c:ext>
              </c:extLst>
            </c:dLbl>
            <c:dLbl>
              <c:idx val="35"/>
              <c:layout>
                <c:manualLayout>
                  <c:x val="1.6118514031899858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91A-4AAE-A998-F63855F769FF}"/>
                </c:ext>
              </c:extLst>
            </c:dLbl>
            <c:dLbl>
              <c:idx val="36"/>
              <c:layout>
                <c:manualLayout>
                  <c:x val="5.0056867891513562E-2"/>
                  <c:y val="1.8882531769859702E-7"/>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91A-4AAE-A998-F63855F769FF}"/>
                </c:ext>
              </c:extLst>
            </c:dLbl>
            <c:dLbl>
              <c:idx val="37"/>
              <c:layout>
                <c:manualLayout>
                  <c:x val="3.7634430311595669E-2"/>
                  <c:y val="1.7615247758459722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91A-4AAE-A998-F63855F769FF}"/>
                </c:ext>
              </c:extLst>
            </c:dLbl>
            <c:dLbl>
              <c:idx val="38"/>
              <c:layout>
                <c:manualLayout>
                  <c:x val="2.8903872114675724E-2"/>
                  <c:y val="1.527931504664163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91A-4AAE-A998-F63855F769FF}"/>
                </c:ext>
              </c:extLst>
            </c:dLbl>
            <c:dLbl>
              <c:idx val="39"/>
              <c:layout>
                <c:manualLayout>
                  <c:x val="1.2120936805976175E-2"/>
                  <c:y val="1.7615247774865201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91A-4AAE-A998-F63855F769FF}"/>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'data-Fig3'!$C$6:$C$44</c:f>
              <c:strCache>
                <c:ptCount val="39"/>
                <c:pt idx="0">
                  <c:v>France (30.7)</c:v>
                </c:pt>
                <c:pt idx="1">
                  <c:v>Finland (29.4)</c:v>
                </c:pt>
                <c:pt idx="2">
                  <c:v>Denmark (28.4)</c:v>
                </c:pt>
                <c:pt idx="3">
                  <c:v>Belgium (28.2)</c:v>
                </c:pt>
                <c:pt idx="4">
                  <c:v>Italy (27.7)</c:v>
                </c:pt>
                <c:pt idx="5">
                  <c:v>Austria (27.7)</c:v>
                </c:pt>
                <c:pt idx="6">
                  <c:v>Germany (25.6)</c:v>
                </c:pt>
                <c:pt idx="7">
                  <c:v>Norway (25.3)</c:v>
                </c:pt>
                <c:pt idx="8">
                  <c:v>Greece (25.1)</c:v>
                </c:pt>
                <c:pt idx="9">
                  <c:v>Sweden (25.1)</c:v>
                </c:pt>
                <c:pt idx="10">
                  <c:v>Spain (24.6)</c:v>
                </c:pt>
                <c:pt idx="11">
                  <c:v>New Zealand (23.6)</c:v>
                </c:pt>
                <c:pt idx="12">
                  <c:v>Japan (22.8)</c:v>
                </c:pt>
                <c:pt idx="13">
                  <c:v>Portugal (22.3)</c:v>
                </c:pt>
                <c:pt idx="14">
                  <c:v>Luxembourg (21.6)</c:v>
                </c:pt>
                <c:pt idx="15">
                  <c:v>Slovenia (21.5)</c:v>
                </c:pt>
                <c:pt idx="16">
                  <c:v>Poland (21.2)</c:v>
                </c:pt>
                <c:pt idx="17">
                  <c:v>Australia (20.5)</c:v>
                </c:pt>
                <c:pt idx="18">
                  <c:v>OECD (20.1)</c:v>
                </c:pt>
                <c:pt idx="19">
                  <c:v>Czech Republic (19.5)</c:v>
                </c:pt>
                <c:pt idx="20">
                  <c:v>United Kingdom (19.5)</c:v>
                </c:pt>
                <c:pt idx="21">
                  <c:v>Canada (18.8)</c:v>
                </c:pt>
                <c:pt idx="22">
                  <c:v>Iceland (18.7)</c:v>
                </c:pt>
                <c:pt idx="23">
                  <c:v>United States (18.3)</c:v>
                </c:pt>
                <c:pt idx="24">
                  <c:v>Estonia (17.9)</c:v>
                </c:pt>
                <c:pt idx="25">
                  <c:v>Hungary (17.6)</c:v>
                </c:pt>
                <c:pt idx="26">
                  <c:v>Slovak Republic (17.5)</c:v>
                </c:pt>
                <c:pt idx="27">
                  <c:v>Lithuania (17)</c:v>
                </c:pt>
                <c:pt idx="28">
                  <c:v>Latvia (16.5)</c:v>
                </c:pt>
                <c:pt idx="29">
                  <c:v>Netherlands (16.3)</c:v>
                </c:pt>
                <c:pt idx="30">
                  <c:v>Switzerland (16.1)</c:v>
                </c:pt>
                <c:pt idx="31">
                  <c:v>Israel (16.1)</c:v>
                </c:pt>
                <c:pt idx="32">
                  <c:v>Colombia (14.1)</c:v>
                </c:pt>
                <c:pt idx="33">
                  <c:v>Ireland (12.9)</c:v>
                </c:pt>
                <c:pt idx="34">
                  <c:v>Türkiye (12.4)</c:v>
                </c:pt>
                <c:pt idx="35">
                  <c:v>Costa Rica (12.3)</c:v>
                </c:pt>
                <c:pt idx="36">
                  <c:v>Korea (12.3)</c:v>
                </c:pt>
                <c:pt idx="37">
                  <c:v>Chile (11.7)</c:v>
                </c:pt>
                <c:pt idx="38">
                  <c:v>Mexico (7.4)</c:v>
                </c:pt>
              </c:strCache>
            </c:strRef>
          </c:cat>
          <c:val>
            <c:numRef>
              <c:f>'data-Fig3'!$F$6:$F$44</c:f>
              <c:numCache>
                <c:formatCode>0.0</c:formatCode>
                <c:ptCount val="39"/>
                <c:pt idx="0">
                  <c:v>5.3824707144424835</c:v>
                </c:pt>
                <c:pt idx="1">
                  <c:v>4.9804953639236569</c:v>
                </c:pt>
                <c:pt idx="2">
                  <c:v>4.9152285799648681</c:v>
                </c:pt>
                <c:pt idx="3">
                  <c:v>6.1951249950600022</c:v>
                </c:pt>
                <c:pt idx="4">
                  <c:v>4.1690744101552575</c:v>
                </c:pt>
                <c:pt idx="5">
                  <c:v>4.5529345197333413</c:v>
                </c:pt>
                <c:pt idx="6">
                  <c:v>3.2970013200854531</c:v>
                </c:pt>
                <c:pt idx="7">
                  <c:v>5.7164127844197443</c:v>
                </c:pt>
                <c:pt idx="8">
                  <c:v>3.5606139980805516</c:v>
                </c:pt>
                <c:pt idx="9">
                  <c:v>3.4946596961077656</c:v>
                </c:pt>
                <c:pt idx="10">
                  <c:v>4.5250552558513295</c:v>
                </c:pt>
                <c:pt idx="11">
                  <c:v>4.7502899155562126</c:v>
                </c:pt>
                <c:pt idx="12">
                  <c:v>1.6868939579969044</c:v>
                </c:pt>
                <c:pt idx="13">
                  <c:v>3.2615063004911349</c:v>
                </c:pt>
                <c:pt idx="14">
                  <c:v>5.1766854746274991</c:v>
                </c:pt>
                <c:pt idx="15">
                  <c:v>3.822606245904085</c:v>
                </c:pt>
                <c:pt idx="16">
                  <c:v>4.4028573185318827</c:v>
                </c:pt>
                <c:pt idx="17">
                  <c:v>4.5644486939045841</c:v>
                </c:pt>
                <c:pt idx="18">
                  <c:v>3.6190843417112255</c:v>
                </c:pt>
                <c:pt idx="19">
                  <c:v>3.6037365134201886</c:v>
                </c:pt>
                <c:pt idx="20">
                  <c:v>3.6721072960630599</c:v>
                </c:pt>
                <c:pt idx="21">
                  <c:v>4.6650909846918118</c:v>
                </c:pt>
                <c:pt idx="22">
                  <c:v>4.7032454195100373</c:v>
                </c:pt>
                <c:pt idx="23">
                  <c:v>1.4942065946555587</c:v>
                </c:pt>
                <c:pt idx="24">
                  <c:v>4.7049628620488759</c:v>
                </c:pt>
                <c:pt idx="25">
                  <c:v>3.0173566045123348</c:v>
                </c:pt>
                <c:pt idx="26">
                  <c:v>3.3076396185766059</c:v>
                </c:pt>
                <c:pt idx="27">
                  <c:v>3.923507839869405</c:v>
                </c:pt>
                <c:pt idx="28">
                  <c:v>3.8430182024328339</c:v>
                </c:pt>
                <c:pt idx="29">
                  <c:v>4.8006592419946994</c:v>
                </c:pt>
                <c:pt idx="30">
                  <c:v>4.3463944577735365</c:v>
                </c:pt>
                <c:pt idx="31">
                  <c:v>3.9765244341889012</c:v>
                </c:pt>
                <c:pt idx="32">
                  <c:v>0.32695072391582425</c:v>
                </c:pt>
                <c:pt idx="33">
                  <c:v>3.0624127254026194</c:v>
                </c:pt>
                <c:pt idx="34">
                  <c:v>0.82845510003947265</c:v>
                </c:pt>
                <c:pt idx="35">
                  <c:v>0.95340706882109139</c:v>
                </c:pt>
                <c:pt idx="36">
                  <c:v>1.7475589580933342</c:v>
                </c:pt>
                <c:pt idx="37">
                  <c:v>1.7238371258287355</c:v>
                </c:pt>
                <c:pt idx="38">
                  <c:v>0.46157207704735237</c:v>
                </c:pt>
              </c:numCache>
            </c:numRef>
          </c:val>
          <c:extLst>
            <c:ext xmlns:c16="http://schemas.microsoft.com/office/drawing/2014/chart" uri="{C3380CC4-5D6E-409C-BE32-E72D297353CC}">
              <c16:uniqueId val="{00000013-D91A-4AAE-A998-F63855F769FF}"/>
            </c:ext>
          </c:extLst>
        </c:ser>
        <c:dLbls>
          <c:showLegendKey val="0"/>
          <c:showVal val="0"/>
          <c:showCatName val="0"/>
          <c:showSerName val="0"/>
          <c:showPercent val="0"/>
          <c:showBubbleSize val="0"/>
        </c:dLbls>
        <c:gapWidth val="50"/>
        <c:overlap val="100"/>
        <c:axId val="848100032"/>
        <c:axId val="1"/>
      </c:barChart>
      <c:catAx>
        <c:axId val="848100032"/>
        <c:scaling>
          <c:orientation val="maxMin"/>
        </c:scaling>
        <c:delete val="0"/>
        <c:axPos val="r"/>
        <c:majorGridlines>
          <c:spPr>
            <a:ln>
              <a:solidFill>
                <a:schemeClr val="bg1"/>
              </a:solidFill>
            </a:ln>
          </c:spPr>
        </c:majorGridlines>
        <c:numFmt formatCode="General" sourceLinked="1"/>
        <c:majorTickMark val="none"/>
        <c:minorTickMark val="none"/>
        <c:tickLblPos val="none"/>
        <c:spPr>
          <a:ln w="9525">
            <a:noFill/>
          </a:ln>
        </c:spPr>
        <c:crossAx val="1"/>
        <c:crosses val="autoZero"/>
        <c:auto val="1"/>
        <c:lblAlgn val="ctr"/>
        <c:lblOffset val="100"/>
        <c:tickLblSkip val="1"/>
        <c:tickMarkSkip val="1"/>
        <c:noMultiLvlLbl val="0"/>
      </c:catAx>
      <c:valAx>
        <c:axId val="1"/>
        <c:scaling>
          <c:orientation val="maxMin"/>
          <c:max val="21"/>
          <c:min val="0"/>
        </c:scaling>
        <c:delete val="0"/>
        <c:axPos val="b"/>
        <c:majorGridlines>
          <c:spPr>
            <a:ln w="3175">
              <a:solidFill>
                <a:schemeClr val="bg1"/>
              </a:solidFill>
              <a:prstDash val="solid"/>
            </a:ln>
          </c:spPr>
        </c:majorGridlines>
        <c:numFmt formatCode="0;[Red]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48100032"/>
        <c:crosses val="max"/>
        <c:crossBetween val="between"/>
        <c:majorUnit val="3"/>
      </c:valAx>
      <c:spPr>
        <a:solidFill>
          <a:schemeClr val="accent1">
            <a:lumMod val="20000"/>
            <a:lumOff val="80000"/>
          </a:schemeClr>
        </a:solidFill>
        <a:ln w="25400">
          <a:solidFill>
            <a:schemeClr val="bg1">
              <a:lumMod val="75000"/>
            </a:schemeClr>
          </a:solidFill>
        </a:ln>
      </c:spPr>
    </c:plotArea>
    <c:legend>
      <c:legendPos val="r"/>
      <c:layout>
        <c:manualLayout>
          <c:xMode val="edge"/>
          <c:yMode val="edge"/>
          <c:x val="8.0128205128205135E-2"/>
          <c:y val="0.6690358831499853"/>
          <c:w val="0.29380476478901679"/>
          <c:h val="0.16792707770734439"/>
        </c:manualLayout>
      </c:layout>
      <c:overlay val="0"/>
      <c:spPr>
        <a:solidFill>
          <a:schemeClr val="bg1"/>
        </a:solidFill>
        <a:ln w="25400">
          <a:noFill/>
        </a:ln>
      </c:spPr>
      <c:txPr>
        <a:bodyPr/>
        <a:lstStyle/>
        <a:p>
          <a:pPr>
            <a:defRPr sz="75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877300613496931E-2"/>
          <c:y val="1.0729624976555141E-2"/>
          <c:w val="0.92331288343558282"/>
          <c:h val="0.94174848143982004"/>
        </c:manualLayout>
      </c:layout>
      <c:barChart>
        <c:barDir val="bar"/>
        <c:grouping val="stacked"/>
        <c:varyColors val="0"/>
        <c:ser>
          <c:idx val="0"/>
          <c:order val="0"/>
          <c:tx>
            <c:strRef>
              <c:f>'data-Fig3'!$H$5</c:f>
              <c:strCache>
                <c:ptCount val="1"/>
                <c:pt idx="0">
                  <c:v>Santé</c:v>
                </c:pt>
              </c:strCache>
            </c:strRef>
          </c:tx>
          <c:spPr>
            <a:solidFill>
              <a:schemeClr val="tx2"/>
            </a:solidFill>
            <a:ln w="12700">
              <a:solidFill>
                <a:srgbClr val="000080"/>
              </a:solidFill>
              <a:prstDash val="solid"/>
            </a:ln>
          </c:spPr>
          <c:invertIfNegative val="0"/>
          <c:dPt>
            <c:idx val="17"/>
            <c:invertIfNegative val="0"/>
            <c:bubble3D val="0"/>
            <c:extLst>
              <c:ext xmlns:c16="http://schemas.microsoft.com/office/drawing/2014/chart" uri="{C3380CC4-5D6E-409C-BE32-E72D297353CC}">
                <c16:uniqueId val="{00000000-EBF4-4E76-A003-403673854538}"/>
              </c:ext>
            </c:extLst>
          </c:dPt>
          <c:dPt>
            <c:idx val="18"/>
            <c:invertIfNegative val="0"/>
            <c:bubble3D val="0"/>
            <c:spPr>
              <a:solidFill>
                <a:srgbClr val="FF6600"/>
              </a:solidFill>
              <a:ln w="12700">
                <a:solidFill>
                  <a:srgbClr val="000080"/>
                </a:solidFill>
                <a:prstDash val="solid"/>
              </a:ln>
            </c:spPr>
            <c:extLst>
              <c:ext xmlns:c16="http://schemas.microsoft.com/office/drawing/2014/chart" uri="{C3380CC4-5D6E-409C-BE32-E72D297353CC}">
                <c16:uniqueId val="{00000002-EBF4-4E76-A003-403673854538}"/>
              </c:ext>
            </c:extLst>
          </c:dPt>
          <c:dLbls>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'data-Fig3'!$C$6:$C$44</c:f>
              <c:strCache>
                <c:ptCount val="39"/>
                <c:pt idx="0">
                  <c:v>France (30.7)</c:v>
                </c:pt>
                <c:pt idx="1">
                  <c:v>Finland (29.4)</c:v>
                </c:pt>
                <c:pt idx="2">
                  <c:v>Denmark (28.4)</c:v>
                </c:pt>
                <c:pt idx="3">
                  <c:v>Belgium (28.2)</c:v>
                </c:pt>
                <c:pt idx="4">
                  <c:v>Italy (27.7)</c:v>
                </c:pt>
                <c:pt idx="5">
                  <c:v>Austria (27.7)</c:v>
                </c:pt>
                <c:pt idx="6">
                  <c:v>Germany (25.6)</c:v>
                </c:pt>
                <c:pt idx="7">
                  <c:v>Norway (25.3)</c:v>
                </c:pt>
                <c:pt idx="8">
                  <c:v>Greece (25.1)</c:v>
                </c:pt>
                <c:pt idx="9">
                  <c:v>Sweden (25.1)</c:v>
                </c:pt>
                <c:pt idx="10">
                  <c:v>Spain (24.6)</c:v>
                </c:pt>
                <c:pt idx="11">
                  <c:v>New Zealand (23.6)</c:v>
                </c:pt>
                <c:pt idx="12">
                  <c:v>Japan (22.8)</c:v>
                </c:pt>
                <c:pt idx="13">
                  <c:v>Portugal (22.3)</c:v>
                </c:pt>
                <c:pt idx="14">
                  <c:v>Luxembourg (21.6)</c:v>
                </c:pt>
                <c:pt idx="15">
                  <c:v>Slovenia (21.5)</c:v>
                </c:pt>
                <c:pt idx="16">
                  <c:v>Poland (21.2)</c:v>
                </c:pt>
                <c:pt idx="17">
                  <c:v>Australia (20.5)</c:v>
                </c:pt>
                <c:pt idx="18">
                  <c:v>OECD (20.1)</c:v>
                </c:pt>
                <c:pt idx="19">
                  <c:v>Czech Republic (19.5)</c:v>
                </c:pt>
                <c:pt idx="20">
                  <c:v>United Kingdom (19.5)</c:v>
                </c:pt>
                <c:pt idx="21">
                  <c:v>Canada (18.8)</c:v>
                </c:pt>
                <c:pt idx="22">
                  <c:v>Iceland (18.7)</c:v>
                </c:pt>
                <c:pt idx="23">
                  <c:v>United States (18.3)</c:v>
                </c:pt>
                <c:pt idx="24">
                  <c:v>Estonia (17.9)</c:v>
                </c:pt>
                <c:pt idx="25">
                  <c:v>Hungary (17.6)</c:v>
                </c:pt>
                <c:pt idx="26">
                  <c:v>Slovak Republic (17.5)</c:v>
                </c:pt>
                <c:pt idx="27">
                  <c:v>Lithuania (17)</c:v>
                </c:pt>
                <c:pt idx="28">
                  <c:v>Latvia (16.5)</c:v>
                </c:pt>
                <c:pt idx="29">
                  <c:v>Netherlands (16.3)</c:v>
                </c:pt>
                <c:pt idx="30">
                  <c:v>Switzerland (16.1)</c:v>
                </c:pt>
                <c:pt idx="31">
                  <c:v>Israel (16.1)</c:v>
                </c:pt>
                <c:pt idx="32">
                  <c:v>Colombia (14.1)</c:v>
                </c:pt>
                <c:pt idx="33">
                  <c:v>Ireland (12.9)</c:v>
                </c:pt>
                <c:pt idx="34">
                  <c:v>Türkiye (12.4)</c:v>
                </c:pt>
                <c:pt idx="35">
                  <c:v>Costa Rica (12.3)</c:v>
                </c:pt>
                <c:pt idx="36">
                  <c:v>Korea (12.3)</c:v>
                </c:pt>
                <c:pt idx="37">
                  <c:v>Chile (11.7)</c:v>
                </c:pt>
                <c:pt idx="38">
                  <c:v>Mexico (7.4)</c:v>
                </c:pt>
              </c:strCache>
            </c:strRef>
          </c:cat>
          <c:val>
            <c:numRef>
              <c:f>'data-Fig3'!$H$6:$H$44</c:f>
              <c:numCache>
                <c:formatCode>0.0</c:formatCode>
                <c:ptCount val="39"/>
                <c:pt idx="0">
                  <c:v>8.5230159970627266</c:v>
                </c:pt>
                <c:pt idx="1">
                  <c:v>5.7555399444671433</c:v>
                </c:pt>
                <c:pt idx="2">
                  <c:v>6.7261192073448735</c:v>
                </c:pt>
                <c:pt idx="3">
                  <c:v>7.1917267708670298</c:v>
                </c:pt>
                <c:pt idx="4">
                  <c:v>6.3836047167764516</c:v>
                </c:pt>
                <c:pt idx="5">
                  <c:v>7.2668535158133762</c:v>
                </c:pt>
                <c:pt idx="6">
                  <c:v>8.3207381045473117</c:v>
                </c:pt>
                <c:pt idx="7">
                  <c:v>6.598127197989383</c:v>
                </c:pt>
                <c:pt idx="8">
                  <c:v>5.0456623807826677</c:v>
                </c:pt>
                <c:pt idx="9">
                  <c:v>6.5638615507427387</c:v>
                </c:pt>
                <c:pt idx="10">
                  <c:v>6.4536321446509284</c:v>
                </c:pt>
                <c:pt idx="11">
                  <c:v>7.1853194924174373</c:v>
                </c:pt>
                <c:pt idx="12">
                  <c:v>9.5865084339311206</c:v>
                </c:pt>
                <c:pt idx="13">
                  <c:v>5.7890570255005009</c:v>
                </c:pt>
                <c:pt idx="14">
                  <c:v>4.6271251863849807</c:v>
                </c:pt>
                <c:pt idx="15">
                  <c:v>6.1861057432988344</c:v>
                </c:pt>
                <c:pt idx="16">
                  <c:v>4.6000691610278919</c:v>
                </c:pt>
                <c:pt idx="17">
                  <c:v>6.3369060042567025</c:v>
                </c:pt>
                <c:pt idx="18">
                  <c:v>5.8428384090262337</c:v>
                </c:pt>
                <c:pt idx="19">
                  <c:v>6.4618587453539655</c:v>
                </c:pt>
                <c:pt idx="20">
                  <c:v>7.9285441044028699</c:v>
                </c:pt>
                <c:pt idx="21">
                  <c:v>7.7299314359496218</c:v>
                </c:pt>
                <c:pt idx="22">
                  <c:v>7.0570926701661403</c:v>
                </c:pt>
                <c:pt idx="23">
                  <c:v>8.4433392181136</c:v>
                </c:pt>
                <c:pt idx="24">
                  <c:v>4.7227948412959249</c:v>
                </c:pt>
                <c:pt idx="25">
                  <c:v>4.3234215929482076</c:v>
                </c:pt>
                <c:pt idx="26">
                  <c:v>5.5438309911276944</c:v>
                </c:pt>
                <c:pt idx="27">
                  <c:v>4.6458699132846659</c:v>
                </c:pt>
                <c:pt idx="28">
                  <c:v>3.971736818430069</c:v>
                </c:pt>
                <c:pt idx="29">
                  <c:v>2.8554033859947974</c:v>
                </c:pt>
                <c:pt idx="30">
                  <c:v>2.9403311148766207</c:v>
                </c:pt>
                <c:pt idx="31">
                  <c:v>4.7772326406330441</c:v>
                </c:pt>
                <c:pt idx="32">
                  <c:v>5.7730793887750593</c:v>
                </c:pt>
                <c:pt idx="33">
                  <c:v>4.97772896651996</c:v>
                </c:pt>
                <c:pt idx="34">
                  <c:v>3.3914988923504175</c:v>
                </c:pt>
                <c:pt idx="35">
                  <c:v>5.2151592184550539</c:v>
                </c:pt>
                <c:pt idx="36">
                  <c:v>4.8462210331098792</c:v>
                </c:pt>
                <c:pt idx="37">
                  <c:v>4.7656189172637555</c:v>
                </c:pt>
                <c:pt idx="38">
                  <c:v>2.6777880738375672</c:v>
                </c:pt>
              </c:numCache>
            </c:numRef>
          </c:val>
          <c:extLst>
            <c:ext xmlns:c16="http://schemas.microsoft.com/office/drawing/2014/chart" uri="{C3380CC4-5D6E-409C-BE32-E72D297353CC}">
              <c16:uniqueId val="{00000003-EBF4-4E76-A003-403673854538}"/>
            </c:ext>
          </c:extLst>
        </c:ser>
        <c:ser>
          <c:idx val="1"/>
          <c:order val="1"/>
          <c:tx>
            <c:strRef>
              <c:f>'data-Fig3'!$I$5</c:f>
              <c:strCache>
                <c:ptCount val="1"/>
                <c:pt idx="0">
                  <c:v>Tous les services sociaux sauf la santé</c:v>
                </c:pt>
              </c:strCache>
            </c:strRef>
          </c:tx>
          <c:spPr>
            <a:solidFill>
              <a:schemeClr val="accent1">
                <a:lumMod val="40000"/>
                <a:lumOff val="60000"/>
              </a:schemeClr>
            </a:solidFill>
            <a:ln w="12700">
              <a:noFill/>
              <a:prstDash val="solid"/>
            </a:ln>
          </c:spPr>
          <c:invertIfNegative val="0"/>
          <c:dLbls>
            <c:dLbl>
              <c:idx val="4"/>
              <c:layout>
                <c:manualLayout>
                  <c:x val="1.5018276089721951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F4-4E76-A003-403673854538}"/>
                </c:ext>
              </c:extLst>
            </c:dLbl>
            <c:dLbl>
              <c:idx val="5"/>
              <c:layout>
                <c:manualLayout>
                  <c:x val="4.7971917620726855E-3"/>
                  <c:y val="1.9883878151594688E-7"/>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BF4-4E76-A003-403673854538}"/>
                </c:ext>
              </c:extLst>
            </c:dLbl>
            <c:dLbl>
              <c:idx val="7"/>
              <c:layout>
                <c:manualLayout>
                  <c:x val="5.3919101460346501E-2"/>
                  <c:y val="2.7705095997931162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BF4-4E76-A003-403673854538}"/>
                </c:ext>
              </c:extLst>
            </c:dLbl>
            <c:dLbl>
              <c:idx val="8"/>
              <c:layout>
                <c:manualLayout>
                  <c:x val="1.5741664472137165E-2"/>
                  <c:y val="1.5342360164359635E-7"/>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BF4-4E76-A003-403673854538}"/>
                </c:ext>
              </c:extLst>
            </c:dLbl>
            <c:dLbl>
              <c:idx val="9"/>
              <c:layout>
                <c:manualLayout>
                  <c:x val="3.3757789478769139E-2"/>
                  <c:y val="7.6215518432246782E-7"/>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BF4-4E76-A003-403673854538}"/>
                </c:ext>
              </c:extLst>
            </c:dLbl>
            <c:dLbl>
              <c:idx val="10"/>
              <c:layout>
                <c:manualLayout>
                  <c:x val="1.1137948247266638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BF4-4E76-A003-403673854538}"/>
                </c:ext>
              </c:extLst>
            </c:dLbl>
            <c:dLbl>
              <c:idx val="11"/>
              <c:layout>
                <c:manualLayout>
                  <c:x val="-1.7764037164066148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BF4-4E76-A003-403673854538}"/>
                </c:ext>
              </c:extLst>
            </c:dLbl>
            <c:dLbl>
              <c:idx val="12"/>
              <c:layout>
                <c:manualLayout>
                  <c:x val="3.0624607506883724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BF4-4E76-A003-403673854538}"/>
                </c:ext>
              </c:extLst>
            </c:dLbl>
            <c:dLbl>
              <c:idx val="13"/>
              <c:layout>
                <c:manualLayout>
                  <c:x val="1.2154810120337105E-2"/>
                  <c:y val="1.534236016435963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BF4-4E76-A003-403673854538}"/>
                </c:ext>
              </c:extLst>
            </c:dLbl>
            <c:dLbl>
              <c:idx val="15"/>
              <c:layout>
                <c:manualLayout>
                  <c:x val="2.6706600325266089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BF4-4E76-A003-403673854538}"/>
                </c:ext>
              </c:extLst>
            </c:dLbl>
            <c:dLbl>
              <c:idx val="16"/>
              <c:layout>
                <c:manualLayout>
                  <c:x val="9.99135643708364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BF4-4E76-A003-403673854538}"/>
                </c:ext>
              </c:extLst>
            </c:dLbl>
            <c:dLbl>
              <c:idx val="17"/>
              <c:layout>
                <c:manualLayout>
                  <c:x val="1.5982480717517671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BF4-4E76-A003-403673854538}"/>
                </c:ext>
              </c:extLst>
            </c:dLbl>
            <c:dLbl>
              <c:idx val="18"/>
              <c:layout>
                <c:manualLayout>
                  <c:x val="7.8025216173131734E-3"/>
                  <c:y val="-2.5109855618330196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BF4-4E76-A003-403673854538}"/>
                </c:ext>
              </c:extLst>
            </c:dLbl>
            <c:dLbl>
              <c:idx val="20"/>
              <c:layout>
                <c:manualLayout>
                  <c:x val="1.8882501650483913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BF4-4E76-A003-403673854538}"/>
                </c:ext>
              </c:extLst>
            </c:dLbl>
            <c:dLbl>
              <c:idx val="21"/>
              <c:layout>
                <c:manualLayout>
                  <c:x val="4.8784440959377111E-2"/>
                  <c:y val="3.1857814242753067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BF4-4E76-A003-403673854538}"/>
                </c:ext>
              </c:extLst>
            </c:dLbl>
            <c:dLbl>
              <c:idx val="22"/>
              <c:layout>
                <c:manualLayout>
                  <c:x val="2.0301434713298913E-2"/>
                  <c:y val="1.9053879608061695E-7"/>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BF4-4E76-A003-403673854538}"/>
                </c:ext>
              </c:extLst>
            </c:dLbl>
            <c:dLbl>
              <c:idx val="23"/>
              <c:layout>
                <c:manualLayout>
                  <c:x val="1.307730705440961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BF4-4E76-A003-403673854538}"/>
                </c:ext>
              </c:extLst>
            </c:dLbl>
            <c:dLbl>
              <c:idx val="24"/>
              <c:layout>
                <c:manualLayout>
                  <c:x val="7.3439286346875356E-3"/>
                  <c:y val="2.0957832248370083E-4"/>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BF4-4E76-A003-403673854538}"/>
                </c:ext>
              </c:extLst>
            </c:dLbl>
            <c:dLbl>
              <c:idx val="25"/>
              <c:layout>
                <c:manualLayout>
                  <c:x val="4.5899876012430958E-2"/>
                  <c:y val="2.4200332490199161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BF4-4E76-A003-403673854538}"/>
                </c:ext>
              </c:extLst>
            </c:dLbl>
            <c:dLbl>
              <c:idx val="26"/>
              <c:layout>
                <c:manualLayout>
                  <c:x val="8.6501457256493251E-3"/>
                  <c:y val="-3.4422250890955017E-4"/>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BF4-4E76-A003-403673854538}"/>
                </c:ext>
              </c:extLst>
            </c:dLbl>
            <c:dLbl>
              <c:idx val="27"/>
              <c:layout>
                <c:manualLayout>
                  <c:x val="7.9768449189250121E-2"/>
                  <c:y val="7.9461818685093737E-4"/>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BF4-4E76-A003-403673854538}"/>
                </c:ext>
              </c:extLst>
            </c:dLbl>
            <c:dLbl>
              <c:idx val="28"/>
              <c:layout>
                <c:manualLayout>
                  <c:x val="9.3315942869104558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BF4-4E76-A003-403673854538}"/>
                </c:ext>
              </c:extLst>
            </c:dLbl>
            <c:dLbl>
              <c:idx val="29"/>
              <c:layout>
                <c:manualLayout>
                  <c:x val="1.3609004395922903E-2"/>
                  <c:y val="1.9883878151594688E-7"/>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BF4-4E76-A003-403673854538}"/>
                </c:ext>
              </c:extLst>
            </c:dLbl>
            <c:dLbl>
              <c:idx val="30"/>
              <c:layout>
                <c:manualLayout>
                  <c:x val="1.7311563048483969E-2"/>
                  <c:y val="3.2899842321969643E-4"/>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BF4-4E76-A003-403673854538}"/>
                </c:ext>
              </c:extLst>
            </c:dLbl>
            <c:dLbl>
              <c:idx val="31"/>
              <c:layout>
                <c:manualLayout>
                  <c:x val="3.6692913385826774E-2"/>
                  <c:y val="1.9883878151594688E-7"/>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BF4-4E76-A003-403673854538}"/>
                </c:ext>
              </c:extLst>
            </c:dLbl>
            <c:dLbl>
              <c:idx val="32"/>
              <c:layout>
                <c:manualLayout>
                  <c:x val="1.4398016198895384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BF4-4E76-A003-403673854538}"/>
                </c:ext>
              </c:extLst>
            </c:dLbl>
            <c:dLbl>
              <c:idx val="33"/>
              <c:layout>
                <c:manualLayout>
                  <c:x val="-1.9011641949664267E-2"/>
                  <c:y val="0"/>
                </c:manualLayout>
              </c:layout>
              <c:tx>
                <c:rich>
                  <a:bodyPr/>
                  <a:lstStyle/>
                  <a:p>
                    <a:pPr>
                      <a:defRPr sz="800" b="0" i="0" u="none" strike="noStrike" baseline="0">
                        <a:solidFill>
                          <a:srgbClr val="000000"/>
                        </a:solidFill>
                        <a:latin typeface="Arial"/>
                        <a:ea typeface="Arial"/>
                        <a:cs typeface="Arial"/>
                      </a:defRPr>
                    </a:pPr>
                    <a:r>
                      <a:rPr lang="en-US"/>
                      <a:t>            0.6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EBF4-4E76-A003-403673854538}"/>
                </c:ext>
              </c:extLst>
            </c:dLbl>
            <c:dLbl>
              <c:idx val="34"/>
              <c:layout>
                <c:manualLayout>
                  <c:x val="1.187833143995090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EBF4-4E76-A003-403673854538}"/>
                </c:ext>
              </c:extLst>
            </c:dLbl>
            <c:dLbl>
              <c:idx val="35"/>
              <c:layout>
                <c:manualLayout>
                  <c:x val="3.9334939024116755E-3"/>
                  <c:y val="1.4288686368949372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EBF4-4E76-A003-403673854538}"/>
                </c:ext>
              </c:extLst>
            </c:dLbl>
            <c:dLbl>
              <c:idx val="36"/>
              <c:layout>
                <c:manualLayout>
                  <c:x val="3.2856383749577313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EBF4-4E76-A003-403673854538}"/>
                </c:ext>
              </c:extLst>
            </c:dLbl>
            <c:dLbl>
              <c:idx val="37"/>
              <c:layout>
                <c:manualLayout>
                  <c:x val="2.280727179041232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EBF4-4E76-A003-403673854538}"/>
                </c:ext>
              </c:extLst>
            </c:dLbl>
            <c:dLbl>
              <c:idx val="38"/>
              <c:layout>
                <c:manualLayout>
                  <c:x val="2.309221701301769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EBF4-4E76-A003-403673854538}"/>
                </c:ext>
              </c:extLst>
            </c:dLbl>
            <c:dLbl>
              <c:idx val="39"/>
              <c:layout>
                <c:manualLayout>
                  <c:x val="-9.1106709820781601E-4"/>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EBF4-4E76-A003-403673854538}"/>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'data-Fig3'!$C$6:$C$44</c:f>
              <c:strCache>
                <c:ptCount val="39"/>
                <c:pt idx="0">
                  <c:v>France (30.7)</c:v>
                </c:pt>
                <c:pt idx="1">
                  <c:v>Finland (29.4)</c:v>
                </c:pt>
                <c:pt idx="2">
                  <c:v>Denmark (28.4)</c:v>
                </c:pt>
                <c:pt idx="3">
                  <c:v>Belgium (28.2)</c:v>
                </c:pt>
                <c:pt idx="4">
                  <c:v>Italy (27.7)</c:v>
                </c:pt>
                <c:pt idx="5">
                  <c:v>Austria (27.7)</c:v>
                </c:pt>
                <c:pt idx="6">
                  <c:v>Germany (25.6)</c:v>
                </c:pt>
                <c:pt idx="7">
                  <c:v>Norway (25.3)</c:v>
                </c:pt>
                <c:pt idx="8">
                  <c:v>Greece (25.1)</c:v>
                </c:pt>
                <c:pt idx="9">
                  <c:v>Sweden (25.1)</c:v>
                </c:pt>
                <c:pt idx="10">
                  <c:v>Spain (24.6)</c:v>
                </c:pt>
                <c:pt idx="11">
                  <c:v>New Zealand (23.6)</c:v>
                </c:pt>
                <c:pt idx="12">
                  <c:v>Japan (22.8)</c:v>
                </c:pt>
                <c:pt idx="13">
                  <c:v>Portugal (22.3)</c:v>
                </c:pt>
                <c:pt idx="14">
                  <c:v>Luxembourg (21.6)</c:v>
                </c:pt>
                <c:pt idx="15">
                  <c:v>Slovenia (21.5)</c:v>
                </c:pt>
                <c:pt idx="16">
                  <c:v>Poland (21.2)</c:v>
                </c:pt>
                <c:pt idx="17">
                  <c:v>Australia (20.5)</c:v>
                </c:pt>
                <c:pt idx="18">
                  <c:v>OECD (20.1)</c:v>
                </c:pt>
                <c:pt idx="19">
                  <c:v>Czech Republic (19.5)</c:v>
                </c:pt>
                <c:pt idx="20">
                  <c:v>United Kingdom (19.5)</c:v>
                </c:pt>
                <c:pt idx="21">
                  <c:v>Canada (18.8)</c:v>
                </c:pt>
                <c:pt idx="22">
                  <c:v>Iceland (18.7)</c:v>
                </c:pt>
                <c:pt idx="23">
                  <c:v>United States (18.3)</c:v>
                </c:pt>
                <c:pt idx="24">
                  <c:v>Estonia (17.9)</c:v>
                </c:pt>
                <c:pt idx="25">
                  <c:v>Hungary (17.6)</c:v>
                </c:pt>
                <c:pt idx="26">
                  <c:v>Slovak Republic (17.5)</c:v>
                </c:pt>
                <c:pt idx="27">
                  <c:v>Lithuania (17)</c:v>
                </c:pt>
                <c:pt idx="28">
                  <c:v>Latvia (16.5)</c:v>
                </c:pt>
                <c:pt idx="29">
                  <c:v>Netherlands (16.3)</c:v>
                </c:pt>
                <c:pt idx="30">
                  <c:v>Switzerland (16.1)</c:v>
                </c:pt>
                <c:pt idx="31">
                  <c:v>Israel (16.1)</c:v>
                </c:pt>
                <c:pt idx="32">
                  <c:v>Colombia (14.1)</c:v>
                </c:pt>
                <c:pt idx="33">
                  <c:v>Ireland (12.9)</c:v>
                </c:pt>
                <c:pt idx="34">
                  <c:v>Türkiye (12.4)</c:v>
                </c:pt>
                <c:pt idx="35">
                  <c:v>Costa Rica (12.3)</c:v>
                </c:pt>
                <c:pt idx="36">
                  <c:v>Korea (12.3)</c:v>
                </c:pt>
                <c:pt idx="37">
                  <c:v>Chile (11.7)</c:v>
                </c:pt>
                <c:pt idx="38">
                  <c:v>Mexico (7.4)</c:v>
                </c:pt>
              </c:strCache>
            </c:strRef>
          </c:cat>
          <c:val>
            <c:numRef>
              <c:f>'data-Fig3'!$I$6:$I$44</c:f>
              <c:numCache>
                <c:formatCode>0.0</c:formatCode>
                <c:ptCount val="39"/>
                <c:pt idx="0">
                  <c:v>2.6701977406276747</c:v>
                </c:pt>
                <c:pt idx="1">
                  <c:v>5.8222364232170687</c:v>
                </c:pt>
                <c:pt idx="2">
                  <c:v>6.7838274067107944</c:v>
                </c:pt>
                <c:pt idx="3">
                  <c:v>3.2229062747641191</c:v>
                </c:pt>
                <c:pt idx="4">
                  <c:v>0.99470549631580507</c:v>
                </c:pt>
                <c:pt idx="5">
                  <c:v>2.1894935025989524</c:v>
                </c:pt>
                <c:pt idx="6">
                  <c:v>2.995646665350387</c:v>
                </c:pt>
                <c:pt idx="7">
                  <c:v>5.4707736024632077</c:v>
                </c:pt>
                <c:pt idx="8">
                  <c:v>0.46090478109007282</c:v>
                </c:pt>
                <c:pt idx="9">
                  <c:v>7.0144794641831938</c:v>
                </c:pt>
                <c:pt idx="10">
                  <c:v>1.6850706073329995</c:v>
                </c:pt>
                <c:pt idx="11">
                  <c:v>2.7839955948086059</c:v>
                </c:pt>
                <c:pt idx="12">
                  <c:v>1.9920564211853158</c:v>
                </c:pt>
                <c:pt idx="13">
                  <c:v>0.47503798769024908</c:v>
                </c:pt>
                <c:pt idx="14">
                  <c:v>2.4026631272198093</c:v>
                </c:pt>
                <c:pt idx="15">
                  <c:v>1.2484464731897091</c:v>
                </c:pt>
                <c:pt idx="16">
                  <c:v>0.93488716853617948</c:v>
                </c:pt>
                <c:pt idx="17">
                  <c:v>3.4069496719797883</c:v>
                </c:pt>
                <c:pt idx="18">
                  <c:v>2.3276436725844269</c:v>
                </c:pt>
                <c:pt idx="19">
                  <c:v>1.2237323852613864</c:v>
                </c:pt>
                <c:pt idx="20">
                  <c:v>2.8417193219798085</c:v>
                </c:pt>
                <c:pt idx="21">
                  <c:v>0.94068957970871914</c:v>
                </c:pt>
                <c:pt idx="22">
                  <c:v>4.0110346914139132</c:v>
                </c:pt>
                <c:pt idx="23">
                  <c:v>1.132261374650481</c:v>
                </c:pt>
                <c:pt idx="24">
                  <c:v>1.3924262727503676</c:v>
                </c:pt>
                <c:pt idx="25">
                  <c:v>2.1076037718046692</c:v>
                </c:pt>
                <c:pt idx="26">
                  <c:v>1.2207890661130154</c:v>
                </c:pt>
                <c:pt idx="27">
                  <c:v>1.8029151280511329</c:v>
                </c:pt>
                <c:pt idx="28">
                  <c:v>1.7258894535707499</c:v>
                </c:pt>
                <c:pt idx="29">
                  <c:v>3.1389123614023648</c:v>
                </c:pt>
                <c:pt idx="30">
                  <c:v>1.8877850150064628</c:v>
                </c:pt>
                <c:pt idx="31">
                  <c:v>2.5443336762585638</c:v>
                </c:pt>
                <c:pt idx="32">
                  <c:v>1.9809578253470539</c:v>
                </c:pt>
                <c:pt idx="33">
                  <c:v>1.2034853318479337</c:v>
                </c:pt>
                <c:pt idx="34">
                  <c:v>0.64869233595726117</c:v>
                </c:pt>
                <c:pt idx="35">
                  <c:v>0.8438065332508522</c:v>
                </c:pt>
                <c:pt idx="36">
                  <c:v>2.014277467168486</c:v>
                </c:pt>
                <c:pt idx="37">
                  <c:v>2.1404009703973861</c:v>
                </c:pt>
                <c:pt idx="38">
                  <c:v>1.1420383852177771</c:v>
                </c:pt>
              </c:numCache>
            </c:numRef>
          </c:val>
          <c:extLst>
            <c:ext xmlns:c16="http://schemas.microsoft.com/office/drawing/2014/chart" uri="{C3380CC4-5D6E-409C-BE32-E72D297353CC}">
              <c16:uniqueId val="{00000025-EBF4-4E76-A003-403673854538}"/>
            </c:ext>
          </c:extLst>
        </c:ser>
        <c:dLbls>
          <c:showLegendKey val="0"/>
          <c:showVal val="0"/>
          <c:showCatName val="0"/>
          <c:showSerName val="0"/>
          <c:showPercent val="0"/>
          <c:showBubbleSize val="0"/>
        </c:dLbls>
        <c:gapWidth val="50"/>
        <c:overlap val="100"/>
        <c:axId val="848099376"/>
        <c:axId val="1"/>
      </c:barChart>
      <c:catAx>
        <c:axId val="848099376"/>
        <c:scaling>
          <c:orientation val="maxMin"/>
        </c:scaling>
        <c:delete val="0"/>
        <c:axPos val="l"/>
        <c:majorGridlines>
          <c:spPr>
            <a:ln>
              <a:solidFill>
                <a:schemeClr val="bg1"/>
              </a:solidFill>
            </a:ln>
          </c:spPr>
        </c:majorGridlines>
        <c:numFmt formatCode="General" sourceLinked="1"/>
        <c:majorTickMark val="none"/>
        <c:minorTickMark val="none"/>
        <c:tickLblPos val="none"/>
        <c:spPr>
          <a:ln w="9525">
            <a:noFill/>
          </a:ln>
        </c:spPr>
        <c:crossAx val="1"/>
        <c:crosses val="autoZero"/>
        <c:auto val="1"/>
        <c:lblAlgn val="ctr"/>
        <c:lblOffset val="100"/>
        <c:tickLblSkip val="1"/>
        <c:tickMarkSkip val="1"/>
        <c:noMultiLvlLbl val="0"/>
      </c:catAx>
      <c:valAx>
        <c:axId val="1"/>
        <c:scaling>
          <c:orientation val="minMax"/>
          <c:max val="21"/>
          <c:min val="0"/>
        </c:scaling>
        <c:delete val="0"/>
        <c:axPos val="b"/>
        <c:majorGridlines>
          <c:spPr>
            <a:ln w="3175">
              <a:solidFill>
                <a:schemeClr val="bg1"/>
              </a:solidFill>
              <a:prstDash val="solid"/>
            </a:ln>
          </c:spPr>
        </c:majorGridlines>
        <c:numFmt formatCode="0" sourceLinked="0"/>
        <c:majorTickMark val="in"/>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48099376"/>
        <c:crosses val="max"/>
        <c:crossBetween val="between"/>
        <c:majorUnit val="3"/>
      </c:valAx>
      <c:spPr>
        <a:solidFill>
          <a:schemeClr val="accent1">
            <a:lumMod val="20000"/>
            <a:lumOff val="80000"/>
          </a:schemeClr>
        </a:solidFill>
        <a:ln w="25400">
          <a:solidFill>
            <a:schemeClr val="bg1">
              <a:lumMod val="75000"/>
            </a:schemeClr>
          </a:solidFill>
        </a:ln>
      </c:spPr>
    </c:plotArea>
    <c:legend>
      <c:legendPos val="r"/>
      <c:layout>
        <c:manualLayout>
          <c:xMode val="edge"/>
          <c:yMode val="edge"/>
          <c:x val="0.61507366793874696"/>
          <c:y val="0.67116312646711518"/>
          <c:w val="0.30163599182004086"/>
          <c:h val="0.10964569319545436"/>
        </c:manualLayout>
      </c:layout>
      <c:overlay val="0"/>
      <c:spPr>
        <a:solidFill>
          <a:schemeClr val="bg1"/>
        </a:solidFill>
        <a:ln w="25400">
          <a:noFill/>
        </a:ln>
      </c:spPr>
      <c:txPr>
        <a:bodyPr/>
        <a:lstStyle/>
        <a:p>
          <a:pPr>
            <a:defRPr sz="75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0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871935321311979E-2"/>
          <c:y val="1.8357334610740197E-2"/>
          <c:w val="0.91987467408689561"/>
          <c:h val="0.93421115136273369"/>
        </c:manualLayout>
      </c:layout>
      <c:barChart>
        <c:barDir val="bar"/>
        <c:grouping val="stacked"/>
        <c:varyColors val="0"/>
        <c:ser>
          <c:idx val="0"/>
          <c:order val="0"/>
          <c:tx>
            <c:strRef>
              <c:f>'data-Fig3'!$E$5</c:f>
              <c:strCache>
                <c:ptCount val="1"/>
                <c:pt idx="0">
                  <c:v>Pensions (vieillesse et survie)</c:v>
                </c:pt>
              </c:strCache>
            </c:strRef>
          </c:tx>
          <c:spPr>
            <a:solidFill>
              <a:schemeClr val="tx2"/>
            </a:solidFill>
            <a:ln w="12700">
              <a:solidFill>
                <a:srgbClr val="000080"/>
              </a:solidFill>
              <a:prstDash val="solid"/>
            </a:ln>
          </c:spPr>
          <c:invertIfNegative val="0"/>
          <c:dPt>
            <c:idx val="17"/>
            <c:invertIfNegative val="0"/>
            <c:bubble3D val="0"/>
            <c:extLst>
              <c:ext xmlns:c16="http://schemas.microsoft.com/office/drawing/2014/chart" uri="{C3380CC4-5D6E-409C-BE32-E72D297353CC}">
                <c16:uniqueId val="{00000000-2116-4733-9C74-8DD9C75F96D2}"/>
              </c:ext>
            </c:extLst>
          </c:dPt>
          <c:dPt>
            <c:idx val="18"/>
            <c:invertIfNegative val="0"/>
            <c:bubble3D val="0"/>
            <c:spPr>
              <a:solidFill>
                <a:srgbClr val="FF6600"/>
              </a:solidFill>
              <a:ln w="12700">
                <a:solidFill>
                  <a:srgbClr val="000080"/>
                </a:solidFill>
                <a:prstDash val="solid"/>
              </a:ln>
            </c:spPr>
            <c:extLst>
              <c:ext xmlns:c16="http://schemas.microsoft.com/office/drawing/2014/chart" uri="{C3380CC4-5D6E-409C-BE32-E72D297353CC}">
                <c16:uniqueId val="{00000002-2116-4733-9C74-8DD9C75F96D2}"/>
              </c:ext>
            </c:extLst>
          </c:dPt>
          <c:dLbls>
            <c:dLbl>
              <c:idx val="29"/>
              <c:layout>
                <c:manualLayout>
                  <c:x val="-5.7386320083521493E-2"/>
                  <c:y val="-1.4348040794547406E-3"/>
                </c:manualLayout>
              </c:layout>
              <c:spPr>
                <a:noFill/>
                <a:ln w="25400">
                  <a:noFill/>
                </a:ln>
                <a:effectLst/>
              </c:spPr>
              <c:txPr>
                <a:bodyPr wrap="square" lIns="38100" tIns="19050" rIns="38100" bIns="19050" anchor="ctr">
                  <a:noAutofit/>
                </a:bodyPr>
                <a:lstStyle/>
                <a:p>
                  <a:pPr>
                    <a:defRPr sz="8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8.119561277045706E-2"/>
                      <c:h val="3.6104257489461854E-2"/>
                    </c:manualLayout>
                  </c15:layout>
                </c:ext>
                <c:ext xmlns:c16="http://schemas.microsoft.com/office/drawing/2014/chart" uri="{C3380CC4-5D6E-409C-BE32-E72D297353CC}">
                  <c16:uniqueId val="{00000003-2116-4733-9C74-8DD9C75F96D2}"/>
                </c:ext>
              </c:extLst>
            </c:dLbl>
            <c:dLbl>
              <c:idx val="34"/>
              <c:layout>
                <c:manualLayout>
                  <c:x val="3.2957454557139645E-3"/>
                  <c:y val="0"/>
                </c:manualLayout>
              </c:layout>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16-4733-9C74-8DD9C75F96D2}"/>
                </c:ext>
              </c:extLst>
            </c:dLbl>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'data-Fig3'!$C$6:$C$44</c:f>
              <c:strCache>
                <c:ptCount val="39"/>
                <c:pt idx="0">
                  <c:v>France (30.7)</c:v>
                </c:pt>
                <c:pt idx="1">
                  <c:v>Finland (29.4)</c:v>
                </c:pt>
                <c:pt idx="2">
                  <c:v>Denmark (28.4)</c:v>
                </c:pt>
                <c:pt idx="3">
                  <c:v>Belgium (28.2)</c:v>
                </c:pt>
                <c:pt idx="4">
                  <c:v>Italy (27.7)</c:v>
                </c:pt>
                <c:pt idx="5">
                  <c:v>Austria (27.7)</c:v>
                </c:pt>
                <c:pt idx="6">
                  <c:v>Germany (25.6)</c:v>
                </c:pt>
                <c:pt idx="7">
                  <c:v>Norway (25.3)</c:v>
                </c:pt>
                <c:pt idx="8">
                  <c:v>Greece (25.1)</c:v>
                </c:pt>
                <c:pt idx="9">
                  <c:v>Sweden (25.1)</c:v>
                </c:pt>
                <c:pt idx="10">
                  <c:v>Spain (24.6)</c:v>
                </c:pt>
                <c:pt idx="11">
                  <c:v>New Zealand (23.6)</c:v>
                </c:pt>
                <c:pt idx="12">
                  <c:v>Japan (22.8)</c:v>
                </c:pt>
                <c:pt idx="13">
                  <c:v>Portugal (22.3)</c:v>
                </c:pt>
                <c:pt idx="14">
                  <c:v>Luxembourg (21.6)</c:v>
                </c:pt>
                <c:pt idx="15">
                  <c:v>Slovenia (21.5)</c:v>
                </c:pt>
                <c:pt idx="16">
                  <c:v>Poland (21.2)</c:v>
                </c:pt>
                <c:pt idx="17">
                  <c:v>Australia (20.5)</c:v>
                </c:pt>
                <c:pt idx="18">
                  <c:v>OECD (20.1)</c:v>
                </c:pt>
                <c:pt idx="19">
                  <c:v>Czech Republic (19.5)</c:v>
                </c:pt>
                <c:pt idx="20">
                  <c:v>United Kingdom (19.5)</c:v>
                </c:pt>
                <c:pt idx="21">
                  <c:v>Canada (18.8)</c:v>
                </c:pt>
                <c:pt idx="22">
                  <c:v>Iceland (18.7)</c:v>
                </c:pt>
                <c:pt idx="23">
                  <c:v>United States (18.3)</c:v>
                </c:pt>
                <c:pt idx="24">
                  <c:v>Estonia (17.9)</c:v>
                </c:pt>
                <c:pt idx="25">
                  <c:v>Hungary (17.6)</c:v>
                </c:pt>
                <c:pt idx="26">
                  <c:v>Slovak Republic (17.5)</c:v>
                </c:pt>
                <c:pt idx="27">
                  <c:v>Lithuania (17)</c:v>
                </c:pt>
                <c:pt idx="28">
                  <c:v>Latvia (16.5)</c:v>
                </c:pt>
                <c:pt idx="29">
                  <c:v>Netherlands (16.3)</c:v>
                </c:pt>
                <c:pt idx="30">
                  <c:v>Switzerland (16.1)</c:v>
                </c:pt>
                <c:pt idx="31">
                  <c:v>Israel (16.1)</c:v>
                </c:pt>
                <c:pt idx="32">
                  <c:v>Colombia (14.1)</c:v>
                </c:pt>
                <c:pt idx="33">
                  <c:v>Ireland (12.9)</c:v>
                </c:pt>
                <c:pt idx="34">
                  <c:v>Türkiye (12.4)</c:v>
                </c:pt>
                <c:pt idx="35">
                  <c:v>Costa Rica (12.3)</c:v>
                </c:pt>
                <c:pt idx="36">
                  <c:v>Korea (12.3)</c:v>
                </c:pt>
                <c:pt idx="37">
                  <c:v>Chile (11.7)</c:v>
                </c:pt>
                <c:pt idx="38">
                  <c:v>Mexico (7.4)</c:v>
                </c:pt>
              </c:strCache>
            </c:strRef>
          </c:cat>
          <c:val>
            <c:numRef>
              <c:f>'data-Fig3'!$E$6:$E$44</c:f>
              <c:numCache>
                <c:formatCode>0.0</c:formatCode>
                <c:ptCount val="39"/>
                <c:pt idx="0">
                  <c:v>13.446587368494463</c:v>
                </c:pt>
                <c:pt idx="1">
                  <c:v>11.944056112366484</c:v>
                </c:pt>
                <c:pt idx="2">
                  <c:v>8.1272223284277203</c:v>
                </c:pt>
                <c:pt idx="3">
                  <c:v>10.689503344458178</c:v>
                </c:pt>
                <c:pt idx="4">
                  <c:v>15.911200156648505</c:v>
                </c:pt>
                <c:pt idx="5">
                  <c:v>12.998374485879328</c:v>
                </c:pt>
                <c:pt idx="6">
                  <c:v>10.38287232052884</c:v>
                </c:pt>
                <c:pt idx="7">
                  <c:v>7.091653255032953</c:v>
                </c:pt>
                <c:pt idx="8">
                  <c:v>15.650850139980587</c:v>
                </c:pt>
                <c:pt idx="9">
                  <c:v>6.9834377603538016</c:v>
                </c:pt>
                <c:pt idx="10">
                  <c:v>11.289545812154699</c:v>
                </c:pt>
                <c:pt idx="11">
                  <c:v>4.9384696589467456</c:v>
                </c:pt>
                <c:pt idx="12">
                  <c:v>9.3498888666460385</c:v>
                </c:pt>
                <c:pt idx="13">
                  <c:v>12.42808363193371</c:v>
                </c:pt>
                <c:pt idx="14">
                  <c:v>8.6554006000103758</c:v>
                </c:pt>
                <c:pt idx="15">
                  <c:v>10.012255960970815</c:v>
                </c:pt>
                <c:pt idx="16">
                  <c:v>10.925335306704737</c:v>
                </c:pt>
                <c:pt idx="17">
                  <c:v>4.2877660578756966</c:v>
                </c:pt>
                <c:pt idx="18">
                  <c:v>7.7440592461676641</c:v>
                </c:pt>
                <c:pt idx="19">
                  <c:v>7.8919742564013662</c:v>
                </c:pt>
                <c:pt idx="20">
                  <c:v>4.9191632753304901</c:v>
                </c:pt>
                <c:pt idx="21">
                  <c:v>5.0360765518826121</c:v>
                </c:pt>
                <c:pt idx="22">
                  <c:v>2.8595410331295872</c:v>
                </c:pt>
                <c:pt idx="23">
                  <c:v>7.0901047759460525</c:v>
                </c:pt>
                <c:pt idx="24">
                  <c:v>6.5665696310696395</c:v>
                </c:pt>
                <c:pt idx="25">
                  <c:v>7.6110279249519408</c:v>
                </c:pt>
                <c:pt idx="26">
                  <c:v>7.1472095540796685</c:v>
                </c:pt>
                <c:pt idx="27">
                  <c:v>6.4075606423021583</c:v>
                </c:pt>
                <c:pt idx="28">
                  <c:v>6.8367465410078605</c:v>
                </c:pt>
                <c:pt idx="29">
                  <c:v>4.9617799533856868</c:v>
                </c:pt>
                <c:pt idx="30">
                  <c:v>6.4156779677879587</c:v>
                </c:pt>
                <c:pt idx="31">
                  <c:v>4.6945888061494951</c:v>
                </c:pt>
                <c:pt idx="32">
                  <c:v>5.7027473709233751</c:v>
                </c:pt>
                <c:pt idx="33">
                  <c:v>3.3147865215619476</c:v>
                </c:pt>
                <c:pt idx="34">
                  <c:v>7.5449965861822141</c:v>
                </c:pt>
                <c:pt idx="35">
                  <c:v>5.070725462227859</c:v>
                </c:pt>
                <c:pt idx="36">
                  <c:v>3.2827688159606909</c:v>
                </c:pt>
                <c:pt idx="37">
                  <c:v>2.84629664830815</c:v>
                </c:pt>
                <c:pt idx="38">
                  <c:v>3.0715134772276182</c:v>
                </c:pt>
              </c:numCache>
            </c:numRef>
          </c:val>
          <c:extLst>
            <c:ext xmlns:c16="http://schemas.microsoft.com/office/drawing/2014/chart" uri="{C3380CC4-5D6E-409C-BE32-E72D297353CC}">
              <c16:uniqueId val="{00000005-2116-4733-9C74-8DD9C75F96D2}"/>
            </c:ext>
          </c:extLst>
        </c:ser>
        <c:ser>
          <c:idx val="1"/>
          <c:order val="1"/>
          <c:tx>
            <c:strRef>
              <c:f>'data-Fig3'!$F$5</c:f>
              <c:strCache>
                <c:ptCount val="1"/>
                <c:pt idx="0">
                  <c:v>Garantie de ressources au profit de la population en âge de travailler</c:v>
                </c:pt>
              </c:strCache>
            </c:strRef>
          </c:tx>
          <c:spPr>
            <a:solidFill>
              <a:schemeClr val="accent1">
                <a:lumMod val="40000"/>
                <a:lumOff val="60000"/>
              </a:schemeClr>
            </a:solidFill>
            <a:ln w="12700">
              <a:noFill/>
              <a:prstDash val="solid"/>
            </a:ln>
          </c:spPr>
          <c:invertIfNegative val="0"/>
          <c:dLbls>
            <c:dLbl>
              <c:idx val="12"/>
              <c:layout>
                <c:manualLayout>
                  <c:x val="4.208551060773780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116-4733-9C74-8DD9C75F96D2}"/>
                </c:ext>
              </c:extLst>
            </c:dLbl>
            <c:dLbl>
              <c:idx val="23"/>
              <c:layout>
                <c:manualLayout>
                  <c:x val="5.009558194189089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116-4733-9C74-8DD9C75F96D2}"/>
                </c:ext>
              </c:extLst>
            </c:dLbl>
            <c:dLbl>
              <c:idx val="29"/>
              <c:layout>
                <c:manualLayout>
                  <c:x val="2.9486938276503373E-2"/>
                  <c:y val="-3.2237606951922124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116-4733-9C74-8DD9C75F96D2}"/>
                </c:ext>
              </c:extLst>
            </c:dLbl>
            <c:dLbl>
              <c:idx val="30"/>
              <c:layout>
                <c:manualLayout>
                  <c:x val="3.5452587657312067E-2"/>
                  <c:y val="2.3584282180554768E-4"/>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116-4733-9C74-8DD9C75F96D2}"/>
                </c:ext>
              </c:extLst>
            </c:dLbl>
            <c:dLbl>
              <c:idx val="31"/>
              <c:layout>
                <c:manualLayout>
                  <c:x val="2.1757857190928057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116-4733-9C74-8DD9C75F96D2}"/>
                </c:ext>
              </c:extLst>
            </c:dLbl>
            <c:dLbl>
              <c:idx val="32"/>
              <c:layout>
                <c:manualLayout>
                  <c:x val="2.1724264089340656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116-4733-9C74-8DD9C75F96D2}"/>
                </c:ext>
              </c:extLst>
            </c:dLbl>
            <c:dLbl>
              <c:idx val="33"/>
              <c:layout>
                <c:manualLayout>
                  <c:x val="3.5819032236354992E-2"/>
                  <c:y val="1.8882531769859702E-7"/>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116-4733-9C74-8DD9C75F96D2}"/>
                </c:ext>
              </c:extLst>
            </c:dLbl>
            <c:dLbl>
              <c:idx val="34"/>
              <c:layout>
                <c:manualLayout>
                  <c:x val="2.1781411938892253E-2"/>
                  <c:y val="-2.3486547929118803E-5"/>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116-4733-9C74-8DD9C75F96D2}"/>
                </c:ext>
              </c:extLst>
            </c:dLbl>
            <c:dLbl>
              <c:idx val="35"/>
              <c:layout>
                <c:manualLayout>
                  <c:x val="1.6118514031899858E-2"/>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116-4733-9C74-8DD9C75F96D2}"/>
                </c:ext>
              </c:extLst>
            </c:dLbl>
            <c:dLbl>
              <c:idx val="36"/>
              <c:layout>
                <c:manualLayout>
                  <c:x val="5.0056867891513562E-2"/>
                  <c:y val="1.8882531769859702E-7"/>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116-4733-9C74-8DD9C75F96D2}"/>
                </c:ext>
              </c:extLst>
            </c:dLbl>
            <c:dLbl>
              <c:idx val="37"/>
              <c:layout>
                <c:manualLayout>
                  <c:x val="3.7634430311595669E-2"/>
                  <c:y val="1.7615247758459722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116-4733-9C74-8DD9C75F96D2}"/>
                </c:ext>
              </c:extLst>
            </c:dLbl>
            <c:dLbl>
              <c:idx val="38"/>
              <c:layout>
                <c:manualLayout>
                  <c:x val="2.8903872114675724E-2"/>
                  <c:y val="1.527931504664163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116-4733-9C74-8DD9C75F96D2}"/>
                </c:ext>
              </c:extLst>
            </c:dLbl>
            <c:dLbl>
              <c:idx val="39"/>
              <c:layout>
                <c:manualLayout>
                  <c:x val="1.2120936805976175E-2"/>
                  <c:y val="1.7615247774865201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116-4733-9C74-8DD9C75F96D2}"/>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'data-Fig3'!$C$6:$C$44</c:f>
              <c:strCache>
                <c:ptCount val="39"/>
                <c:pt idx="0">
                  <c:v>France (30.7)</c:v>
                </c:pt>
                <c:pt idx="1">
                  <c:v>Finland (29.4)</c:v>
                </c:pt>
                <c:pt idx="2">
                  <c:v>Denmark (28.4)</c:v>
                </c:pt>
                <c:pt idx="3">
                  <c:v>Belgium (28.2)</c:v>
                </c:pt>
                <c:pt idx="4">
                  <c:v>Italy (27.7)</c:v>
                </c:pt>
                <c:pt idx="5">
                  <c:v>Austria (27.7)</c:v>
                </c:pt>
                <c:pt idx="6">
                  <c:v>Germany (25.6)</c:v>
                </c:pt>
                <c:pt idx="7">
                  <c:v>Norway (25.3)</c:v>
                </c:pt>
                <c:pt idx="8">
                  <c:v>Greece (25.1)</c:v>
                </c:pt>
                <c:pt idx="9">
                  <c:v>Sweden (25.1)</c:v>
                </c:pt>
                <c:pt idx="10">
                  <c:v>Spain (24.6)</c:v>
                </c:pt>
                <c:pt idx="11">
                  <c:v>New Zealand (23.6)</c:v>
                </c:pt>
                <c:pt idx="12">
                  <c:v>Japan (22.8)</c:v>
                </c:pt>
                <c:pt idx="13">
                  <c:v>Portugal (22.3)</c:v>
                </c:pt>
                <c:pt idx="14">
                  <c:v>Luxembourg (21.6)</c:v>
                </c:pt>
                <c:pt idx="15">
                  <c:v>Slovenia (21.5)</c:v>
                </c:pt>
                <c:pt idx="16">
                  <c:v>Poland (21.2)</c:v>
                </c:pt>
                <c:pt idx="17">
                  <c:v>Australia (20.5)</c:v>
                </c:pt>
                <c:pt idx="18">
                  <c:v>OECD (20.1)</c:v>
                </c:pt>
                <c:pt idx="19">
                  <c:v>Czech Republic (19.5)</c:v>
                </c:pt>
                <c:pt idx="20">
                  <c:v>United Kingdom (19.5)</c:v>
                </c:pt>
                <c:pt idx="21">
                  <c:v>Canada (18.8)</c:v>
                </c:pt>
                <c:pt idx="22">
                  <c:v>Iceland (18.7)</c:v>
                </c:pt>
                <c:pt idx="23">
                  <c:v>United States (18.3)</c:v>
                </c:pt>
                <c:pt idx="24">
                  <c:v>Estonia (17.9)</c:v>
                </c:pt>
                <c:pt idx="25">
                  <c:v>Hungary (17.6)</c:v>
                </c:pt>
                <c:pt idx="26">
                  <c:v>Slovak Republic (17.5)</c:v>
                </c:pt>
                <c:pt idx="27">
                  <c:v>Lithuania (17)</c:v>
                </c:pt>
                <c:pt idx="28">
                  <c:v>Latvia (16.5)</c:v>
                </c:pt>
                <c:pt idx="29">
                  <c:v>Netherlands (16.3)</c:v>
                </c:pt>
                <c:pt idx="30">
                  <c:v>Switzerland (16.1)</c:v>
                </c:pt>
                <c:pt idx="31">
                  <c:v>Israel (16.1)</c:v>
                </c:pt>
                <c:pt idx="32">
                  <c:v>Colombia (14.1)</c:v>
                </c:pt>
                <c:pt idx="33">
                  <c:v>Ireland (12.9)</c:v>
                </c:pt>
                <c:pt idx="34">
                  <c:v>Türkiye (12.4)</c:v>
                </c:pt>
                <c:pt idx="35">
                  <c:v>Costa Rica (12.3)</c:v>
                </c:pt>
                <c:pt idx="36">
                  <c:v>Korea (12.3)</c:v>
                </c:pt>
                <c:pt idx="37">
                  <c:v>Chile (11.7)</c:v>
                </c:pt>
                <c:pt idx="38">
                  <c:v>Mexico (7.4)</c:v>
                </c:pt>
              </c:strCache>
            </c:strRef>
          </c:cat>
          <c:val>
            <c:numRef>
              <c:f>'data-Fig3'!$F$6:$F$44</c:f>
              <c:numCache>
                <c:formatCode>0.0</c:formatCode>
                <c:ptCount val="39"/>
                <c:pt idx="0">
                  <c:v>5.3824707144424835</c:v>
                </c:pt>
                <c:pt idx="1">
                  <c:v>4.9804953639236569</c:v>
                </c:pt>
                <c:pt idx="2">
                  <c:v>4.9152285799648681</c:v>
                </c:pt>
                <c:pt idx="3">
                  <c:v>6.1951249950600022</c:v>
                </c:pt>
                <c:pt idx="4">
                  <c:v>4.1690744101552575</c:v>
                </c:pt>
                <c:pt idx="5">
                  <c:v>4.5529345197333413</c:v>
                </c:pt>
                <c:pt idx="6">
                  <c:v>3.2970013200854531</c:v>
                </c:pt>
                <c:pt idx="7">
                  <c:v>5.7164127844197443</c:v>
                </c:pt>
                <c:pt idx="8">
                  <c:v>3.5606139980805516</c:v>
                </c:pt>
                <c:pt idx="9">
                  <c:v>3.4946596961077656</c:v>
                </c:pt>
                <c:pt idx="10">
                  <c:v>4.5250552558513295</c:v>
                </c:pt>
                <c:pt idx="11">
                  <c:v>4.7502899155562126</c:v>
                </c:pt>
                <c:pt idx="12">
                  <c:v>1.6868939579969044</c:v>
                </c:pt>
                <c:pt idx="13">
                  <c:v>3.2615063004911349</c:v>
                </c:pt>
                <c:pt idx="14">
                  <c:v>5.1766854746274991</c:v>
                </c:pt>
                <c:pt idx="15">
                  <c:v>3.822606245904085</c:v>
                </c:pt>
                <c:pt idx="16">
                  <c:v>4.4028573185318827</c:v>
                </c:pt>
                <c:pt idx="17">
                  <c:v>4.5644486939045841</c:v>
                </c:pt>
                <c:pt idx="18">
                  <c:v>3.6190843417112255</c:v>
                </c:pt>
                <c:pt idx="19">
                  <c:v>3.6037365134201886</c:v>
                </c:pt>
                <c:pt idx="20">
                  <c:v>3.6721072960630599</c:v>
                </c:pt>
                <c:pt idx="21">
                  <c:v>4.6650909846918118</c:v>
                </c:pt>
                <c:pt idx="22">
                  <c:v>4.7032454195100373</c:v>
                </c:pt>
                <c:pt idx="23">
                  <c:v>1.4942065946555587</c:v>
                </c:pt>
                <c:pt idx="24">
                  <c:v>4.7049628620488759</c:v>
                </c:pt>
                <c:pt idx="25">
                  <c:v>3.0173566045123348</c:v>
                </c:pt>
                <c:pt idx="26">
                  <c:v>3.3076396185766059</c:v>
                </c:pt>
                <c:pt idx="27">
                  <c:v>3.923507839869405</c:v>
                </c:pt>
                <c:pt idx="28">
                  <c:v>3.8430182024328339</c:v>
                </c:pt>
                <c:pt idx="29">
                  <c:v>4.8006592419946994</c:v>
                </c:pt>
                <c:pt idx="30">
                  <c:v>4.3463944577735365</c:v>
                </c:pt>
                <c:pt idx="31">
                  <c:v>3.9765244341889012</c:v>
                </c:pt>
                <c:pt idx="32">
                  <c:v>0.32695072391582425</c:v>
                </c:pt>
                <c:pt idx="33">
                  <c:v>3.0624127254026194</c:v>
                </c:pt>
                <c:pt idx="34">
                  <c:v>0.82845510003947265</c:v>
                </c:pt>
                <c:pt idx="35">
                  <c:v>0.95340706882109139</c:v>
                </c:pt>
                <c:pt idx="36">
                  <c:v>1.7475589580933342</c:v>
                </c:pt>
                <c:pt idx="37">
                  <c:v>1.7238371258287355</c:v>
                </c:pt>
                <c:pt idx="38">
                  <c:v>0.46157207704735237</c:v>
                </c:pt>
              </c:numCache>
            </c:numRef>
          </c:val>
          <c:extLst>
            <c:ext xmlns:c16="http://schemas.microsoft.com/office/drawing/2014/chart" uri="{C3380CC4-5D6E-409C-BE32-E72D297353CC}">
              <c16:uniqueId val="{00000013-2116-4733-9C74-8DD9C75F96D2}"/>
            </c:ext>
          </c:extLst>
        </c:ser>
        <c:dLbls>
          <c:showLegendKey val="0"/>
          <c:showVal val="0"/>
          <c:showCatName val="0"/>
          <c:showSerName val="0"/>
          <c:showPercent val="0"/>
          <c:showBubbleSize val="0"/>
        </c:dLbls>
        <c:gapWidth val="50"/>
        <c:overlap val="100"/>
        <c:axId val="848100032"/>
        <c:axId val="1"/>
      </c:barChart>
      <c:catAx>
        <c:axId val="848100032"/>
        <c:scaling>
          <c:orientation val="maxMin"/>
        </c:scaling>
        <c:delete val="0"/>
        <c:axPos val="r"/>
        <c:majorGridlines>
          <c:spPr>
            <a:ln>
              <a:solidFill>
                <a:schemeClr val="bg1"/>
              </a:solidFill>
            </a:ln>
          </c:spPr>
        </c:majorGridlines>
        <c:numFmt formatCode="General" sourceLinked="1"/>
        <c:majorTickMark val="none"/>
        <c:minorTickMark val="none"/>
        <c:tickLblPos val="none"/>
        <c:spPr>
          <a:ln w="9525">
            <a:noFill/>
          </a:ln>
        </c:spPr>
        <c:crossAx val="1"/>
        <c:crosses val="autoZero"/>
        <c:auto val="1"/>
        <c:lblAlgn val="ctr"/>
        <c:lblOffset val="100"/>
        <c:tickLblSkip val="1"/>
        <c:tickMarkSkip val="1"/>
        <c:noMultiLvlLbl val="0"/>
      </c:catAx>
      <c:valAx>
        <c:axId val="1"/>
        <c:scaling>
          <c:orientation val="maxMin"/>
          <c:max val="21"/>
          <c:min val="0"/>
        </c:scaling>
        <c:delete val="0"/>
        <c:axPos val="b"/>
        <c:majorGridlines>
          <c:spPr>
            <a:ln w="3175">
              <a:solidFill>
                <a:schemeClr val="bg1"/>
              </a:solidFill>
              <a:prstDash val="solid"/>
            </a:ln>
          </c:spPr>
        </c:majorGridlines>
        <c:numFmt formatCode="0;[Red]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48100032"/>
        <c:crosses val="max"/>
        <c:crossBetween val="between"/>
        <c:majorUnit val="3"/>
      </c:valAx>
      <c:spPr>
        <a:solidFill>
          <a:schemeClr val="accent1">
            <a:lumMod val="20000"/>
            <a:lumOff val="80000"/>
          </a:schemeClr>
        </a:solidFill>
        <a:ln w="25400">
          <a:solidFill>
            <a:schemeClr val="bg1">
              <a:lumMod val="75000"/>
            </a:schemeClr>
          </a:solidFill>
        </a:ln>
      </c:spPr>
    </c:plotArea>
    <c:legend>
      <c:legendPos val="r"/>
      <c:layout>
        <c:manualLayout>
          <c:xMode val="edge"/>
          <c:yMode val="edge"/>
          <c:x val="8.0128205128205135E-2"/>
          <c:y val="0.6690358831499853"/>
          <c:w val="0.29380476478901679"/>
          <c:h val="0.16792707770734439"/>
        </c:manualLayout>
      </c:layout>
      <c:overlay val="0"/>
      <c:spPr>
        <a:solidFill>
          <a:schemeClr val="bg1"/>
        </a:solidFill>
        <a:ln w="25400">
          <a:noFill/>
        </a:ln>
      </c:spPr>
      <c:txPr>
        <a:bodyPr/>
        <a:lstStyle/>
        <a:p>
          <a:pPr>
            <a:defRPr sz="75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662690832286576E-2"/>
          <c:y val="0.19280471289179713"/>
          <c:w val="0.91430185957633481"/>
          <c:h val="0.71739028913998237"/>
        </c:manualLayout>
      </c:layout>
      <c:barChart>
        <c:barDir val="col"/>
        <c:grouping val="stacked"/>
        <c:varyColors val="0"/>
        <c:ser>
          <c:idx val="2"/>
          <c:order val="0"/>
          <c:tx>
            <c:strRef>
              <c:f>DataAnnexFigure1.A!$B$46</c:f>
              <c:strCache>
                <c:ptCount val="1"/>
                <c:pt idx="0">
                  <c:v>Public social expenditure as % GDP</c:v>
                </c:pt>
              </c:strCache>
            </c:strRef>
          </c:tx>
          <c:spPr>
            <a:solidFill>
              <a:srgbClr val="4472C6"/>
            </a:solidFill>
          </c:spPr>
          <c:invertIfNegative val="0"/>
          <c:cat>
            <c:numRef>
              <c:f>DataAnnexFigure1.A!$D$2:$Z$2</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DataAnnexFigure1.A!$D$4:$Z$4</c:f>
              <c:numCache>
                <c:formatCode>0.0</c:formatCode>
                <c:ptCount val="23"/>
                <c:pt idx="0">
                  <c:v>26.042693424142421</c:v>
                </c:pt>
                <c:pt idx="1">
                  <c:v>26.092025303723133</c:v>
                </c:pt>
                <c:pt idx="2">
                  <c:v>26.39560958716778</c:v>
                </c:pt>
                <c:pt idx="3">
                  <c:v>26.932946173584028</c:v>
                </c:pt>
                <c:pt idx="4">
                  <c:v>26.719046030777566</c:v>
                </c:pt>
                <c:pt idx="5">
                  <c:v>26.337171767575761</c:v>
                </c:pt>
                <c:pt idx="6">
                  <c:v>26.062512195021263</c:v>
                </c:pt>
                <c:pt idx="7">
                  <c:v>25.47712500911004</c:v>
                </c:pt>
                <c:pt idx="8">
                  <c:v>25.946950694852163</c:v>
                </c:pt>
                <c:pt idx="9">
                  <c:v>27.956580450624813</c:v>
                </c:pt>
                <c:pt idx="10">
                  <c:v>28.051814528364211</c:v>
                </c:pt>
                <c:pt idx="11">
                  <c:v>27.23134424562712</c:v>
                </c:pt>
                <c:pt idx="12">
                  <c:v>27.610936012641435</c:v>
                </c:pt>
                <c:pt idx="13">
                  <c:v>28.030711559025278</c:v>
                </c:pt>
                <c:pt idx="14">
                  <c:v>28.255038198307332</c:v>
                </c:pt>
                <c:pt idx="15">
                  <c:v>28.260886769913551</c:v>
                </c:pt>
                <c:pt idx="16">
                  <c:v>28.196942486799255</c:v>
                </c:pt>
                <c:pt idx="17">
                  <c:v>27.825715084740217</c:v>
                </c:pt>
                <c:pt idx="18">
                  <c:v>27.561124190901864</c:v>
                </c:pt>
                <c:pt idx="19">
                  <c:v>27.708352643860646</c:v>
                </c:pt>
                <c:pt idx="20">
                  <c:v>31.108195621595748</c:v>
                </c:pt>
                <c:pt idx="21">
                  <c:v>31.060938579572245</c:v>
                </c:pt>
                <c:pt idx="22">
                  <c:v>29.355940526349343</c:v>
                </c:pt>
              </c:numCache>
            </c:numRef>
          </c:val>
          <c:extLst>
            <c:ext xmlns:c16="http://schemas.microsoft.com/office/drawing/2014/chart" uri="{C3380CC4-5D6E-409C-BE32-E72D297353CC}">
              <c16:uniqueId val="{00000000-26AA-443A-91C2-E0E55B6EC18E}"/>
            </c:ext>
          </c:extLst>
        </c:ser>
        <c:dLbls>
          <c:showLegendKey val="0"/>
          <c:showVal val="0"/>
          <c:showCatName val="0"/>
          <c:showSerName val="0"/>
          <c:showPercent val="0"/>
          <c:showBubbleSize val="0"/>
        </c:dLbls>
        <c:gapWidth val="80"/>
        <c:overlap val="100"/>
        <c:axId val="175844751"/>
        <c:axId val="1"/>
      </c:barChart>
      <c:barChart>
        <c:barDir val="col"/>
        <c:grouping val="stacked"/>
        <c:varyColors val="0"/>
        <c:ser>
          <c:idx val="6"/>
          <c:order val="3"/>
          <c:tx>
            <c:strRef>
              <c:f>'data-Fig1'!$A$12</c:f>
              <c:strCache>
                <c:ptCount val="1"/>
                <c:pt idx="0">
                  <c:v>Projections</c:v>
                </c:pt>
              </c:strCache>
            </c:strRef>
          </c:tx>
          <c:spPr>
            <a:solidFill>
              <a:schemeClr val="bg1">
                <a:lumMod val="75000"/>
                <a:alpha val="25000"/>
              </a:schemeClr>
            </a:solidFill>
          </c:spPr>
          <c:invertIfNegative val="0"/>
          <c:dPt>
            <c:idx val="5"/>
            <c:invertIfNegative val="0"/>
            <c:bubble3D val="0"/>
            <c:extLst>
              <c:ext xmlns:c16="http://schemas.microsoft.com/office/drawing/2014/chart" uri="{C3380CC4-5D6E-409C-BE32-E72D297353CC}">
                <c16:uniqueId val="{00000001-26AA-443A-91C2-E0E55B6EC18E}"/>
              </c:ext>
            </c:extLst>
          </c:dPt>
          <c:dPt>
            <c:idx val="17"/>
            <c:invertIfNegative val="0"/>
            <c:bubble3D val="0"/>
            <c:spPr>
              <a:solidFill>
                <a:schemeClr val="bg1">
                  <a:lumMod val="50000"/>
                  <a:alpha val="25000"/>
                </a:schemeClr>
              </a:solidFill>
            </c:spPr>
            <c:extLst>
              <c:ext xmlns:c16="http://schemas.microsoft.com/office/drawing/2014/chart" uri="{C3380CC4-5D6E-409C-BE32-E72D297353CC}">
                <c16:uniqueId val="{00000003-26AA-443A-91C2-E0E55B6EC18E}"/>
              </c:ext>
            </c:extLst>
          </c:dPt>
          <c:dPt>
            <c:idx val="22"/>
            <c:invertIfNegative val="0"/>
            <c:bubble3D val="0"/>
            <c:spPr>
              <a:solidFill>
                <a:schemeClr val="bg1">
                  <a:lumMod val="50000"/>
                  <a:alpha val="25000"/>
                </a:schemeClr>
              </a:solidFill>
            </c:spPr>
            <c:extLst>
              <c:ext xmlns:c16="http://schemas.microsoft.com/office/drawing/2014/chart" uri="{C3380CC4-5D6E-409C-BE32-E72D297353CC}">
                <c16:uniqueId val="{00000005-26AA-443A-91C2-E0E55B6EC18E}"/>
              </c:ext>
            </c:extLst>
          </c:dPt>
          <c:val>
            <c:numRef>
              <c:f>'data-Fig1'!$B$12:$X$12</c:f>
              <c:numCache>
                <c:formatCode>General</c:formatCode>
                <c:ptCount val="23"/>
                <c:pt idx="20">
                  <c:v>250</c:v>
                </c:pt>
                <c:pt idx="21">
                  <c:v>250</c:v>
                </c:pt>
                <c:pt idx="22">
                  <c:v>250</c:v>
                </c:pt>
              </c:numCache>
            </c:numRef>
          </c:val>
          <c:extLst>
            <c:ext xmlns:c16="http://schemas.microsoft.com/office/drawing/2014/chart" uri="{C3380CC4-5D6E-409C-BE32-E72D297353CC}">
              <c16:uniqueId val="{00000006-26AA-443A-91C2-E0E55B6EC18E}"/>
            </c:ext>
          </c:extLst>
        </c:ser>
        <c:dLbls>
          <c:showLegendKey val="0"/>
          <c:showVal val="0"/>
          <c:showCatName val="0"/>
          <c:showSerName val="0"/>
          <c:showPercent val="0"/>
          <c:showBubbleSize val="0"/>
        </c:dLbls>
        <c:gapWidth val="0"/>
        <c:overlap val="100"/>
        <c:axId val="509859264"/>
        <c:axId val="509853024"/>
      </c:barChart>
      <c:lineChart>
        <c:grouping val="standard"/>
        <c:varyColors val="0"/>
        <c:ser>
          <c:idx val="7"/>
          <c:order val="4"/>
          <c:tx>
            <c:strRef>
              <c:f>'data-Fig1'!$A$13</c:f>
              <c:strCache>
                <c:ptCount val="1"/>
                <c:pt idx="0">
                  <c:v>x axis </c:v>
                </c:pt>
              </c:strCache>
            </c:strRef>
          </c:tx>
          <c:spPr>
            <a:ln w="0">
              <a:solidFill>
                <a:srgbClr val="000000"/>
              </a:solidFill>
            </a:ln>
          </c:spPr>
          <c:marker>
            <c:symbol val="none"/>
          </c:marker>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'data-Fig1'!$B$13:$X$13</c:f>
              <c:numCache>
                <c:formatCode>General</c:formatCode>
                <c:ptCount val="23"/>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26AA-443A-91C2-E0E55B6EC18E}"/>
            </c:ext>
          </c:extLst>
        </c:ser>
        <c:dLbls>
          <c:showLegendKey val="0"/>
          <c:showVal val="0"/>
          <c:showCatName val="0"/>
          <c:showSerName val="0"/>
          <c:showPercent val="0"/>
          <c:showBubbleSize val="0"/>
        </c:dLbls>
        <c:marker val="1"/>
        <c:smooth val="0"/>
        <c:axId val="175844751"/>
        <c:axId val="1"/>
      </c:lineChart>
      <c:lineChart>
        <c:grouping val="standard"/>
        <c:varyColors val="0"/>
        <c:ser>
          <c:idx val="1"/>
          <c:order val="1"/>
          <c:tx>
            <c:strRef>
              <c:f>'data-Fig1'!$A$4</c:f>
              <c:strCache>
                <c:ptCount val="1"/>
                <c:pt idx="0">
                  <c:v>Real public social expenditure (right scale)</c:v>
                </c:pt>
              </c:strCache>
            </c:strRef>
          </c:tx>
          <c:spPr>
            <a:ln w="19050">
              <a:solidFill>
                <a:schemeClr val="tx1"/>
              </a:solidFill>
            </a:ln>
          </c:spPr>
          <c:marker>
            <c:symbol val="diamond"/>
            <c:size val="5"/>
            <c:spPr>
              <a:solidFill>
                <a:schemeClr val="tx1"/>
              </a:solidFill>
              <a:ln>
                <a:solidFill>
                  <a:srgbClr val="000000"/>
                </a:solidFill>
              </a:ln>
            </c:spPr>
          </c:marker>
          <c:dPt>
            <c:idx val="15"/>
            <c:marker>
              <c:symbol val="diamond"/>
              <c:size val="8"/>
            </c:marker>
            <c:bubble3D val="0"/>
            <c:extLst>
              <c:ext xmlns:c16="http://schemas.microsoft.com/office/drawing/2014/chart" uri="{C3380CC4-5D6E-409C-BE32-E72D297353CC}">
                <c16:uniqueId val="{00000008-26AA-443A-91C2-E0E55B6EC18E}"/>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DataAnnexFigure1.B!$D$4:$Z$4</c:f>
              <c:numCache>
                <c:formatCode>#,##0</c:formatCode>
                <c:ptCount val="23"/>
                <c:pt idx="0">
                  <c:v>76.617691511759134</c:v>
                </c:pt>
                <c:pt idx="1">
                  <c:v>77.203247030029033</c:v>
                </c:pt>
                <c:pt idx="2">
                  <c:v>78.873025767938003</c:v>
                </c:pt>
                <c:pt idx="3">
                  <c:v>81.197857592022089</c:v>
                </c:pt>
                <c:pt idx="4">
                  <c:v>82.495531094032216</c:v>
                </c:pt>
                <c:pt idx="5">
                  <c:v>83.335245148239736</c:v>
                </c:pt>
                <c:pt idx="6">
                  <c:v>85.693569066700107</c:v>
                </c:pt>
                <c:pt idx="7">
                  <c:v>86.93597862642963</c:v>
                </c:pt>
                <c:pt idx="8">
                  <c:v>88.735922756897409</c:v>
                </c:pt>
                <c:pt idx="9">
                  <c:v>93.275427131967263</c:v>
                </c:pt>
                <c:pt idx="10">
                  <c:v>94.432138306035952</c:v>
                </c:pt>
                <c:pt idx="11">
                  <c:v>93.022049581528222</c:v>
                </c:pt>
                <c:pt idx="12">
                  <c:v>94.56075924370549</c:v>
                </c:pt>
                <c:pt idx="13">
                  <c:v>95.668653036444482</c:v>
                </c:pt>
                <c:pt idx="14">
                  <c:v>97.616443831106167</c:v>
                </c:pt>
                <c:pt idx="15">
                  <c:v>100</c:v>
                </c:pt>
                <c:pt idx="16">
                  <c:v>102.72359591902914</c:v>
                </c:pt>
                <c:pt idx="17">
                  <c:v>102.56834926421092</c:v>
                </c:pt>
                <c:pt idx="18">
                  <c:v>103.93392194458241</c:v>
                </c:pt>
                <c:pt idx="19">
                  <c:v>106.14305121861427</c:v>
                </c:pt>
                <c:pt idx="20">
                  <c:v>112.1616037045623</c:v>
                </c:pt>
                <c:pt idx="21">
                  <c:v>115.80897103901863</c:v>
                </c:pt>
                <c:pt idx="22">
                  <c:v>109.97895461316419</c:v>
                </c:pt>
              </c:numCache>
            </c:numRef>
          </c:val>
          <c:smooth val="0"/>
          <c:extLst>
            <c:ext xmlns:c16="http://schemas.microsoft.com/office/drawing/2014/chart" uri="{C3380CC4-5D6E-409C-BE32-E72D297353CC}">
              <c16:uniqueId val="{00000009-26AA-443A-91C2-E0E55B6EC18E}"/>
            </c:ext>
          </c:extLst>
        </c:ser>
        <c:ser>
          <c:idx val="0"/>
          <c:order val="2"/>
          <c:tx>
            <c:strRef>
              <c:f>'data-Fig1'!$A$5</c:f>
              <c:strCache>
                <c:ptCount val="1"/>
                <c:pt idx="0">
                  <c:v>Real GDP (right scale)</c:v>
                </c:pt>
              </c:strCache>
            </c:strRef>
          </c:tx>
          <c:spPr>
            <a:ln w="19050">
              <a:solidFill>
                <a:srgbClr val="000000"/>
              </a:solidFill>
              <a:prstDash val="dash"/>
            </a:ln>
          </c:spPr>
          <c:marker>
            <c:symbol val="none"/>
          </c:marker>
          <c:dPt>
            <c:idx val="15"/>
            <c:bubble3D val="0"/>
            <c:extLst>
              <c:ext xmlns:c16="http://schemas.microsoft.com/office/drawing/2014/chart" uri="{C3380CC4-5D6E-409C-BE32-E72D297353CC}">
                <c16:uniqueId val="{0000000A-26AA-443A-91C2-E0E55B6EC18E}"/>
              </c:ext>
            </c:extLst>
          </c:dPt>
          <c:cat>
            <c:numRef>
              <c:f>'data-Fig1'!$B$3:$X$3</c:f>
              <c:numCache>
                <c:formatCode>General</c:formatCode>
                <c:ptCount val="23"/>
                <c:pt idx="0">
                  <c:v>2000</c:v>
                </c:pt>
                <c:pt idx="1">
                  <c:v>2001</c:v>
                </c:pt>
                <c:pt idx="2">
                  <c:v>2002</c:v>
                </c:pt>
                <c:pt idx="3">
                  <c:v>2003</c:v>
                </c:pt>
                <c:pt idx="4">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pt idx="21" formatCode="0">
                  <c:v>2021</c:v>
                </c:pt>
                <c:pt idx="22" formatCode="0">
                  <c:v>2022</c:v>
                </c:pt>
              </c:numCache>
            </c:numRef>
          </c:cat>
          <c:val>
            <c:numRef>
              <c:f>DataAnnexFigure1.C!$D$4:$Z$4</c:f>
              <c:numCache>
                <c:formatCode>#,##0</c:formatCode>
                <c:ptCount val="23"/>
                <c:pt idx="0">
                  <c:v>81.470126818172062</c:v>
                </c:pt>
                <c:pt idx="1">
                  <c:v>82.502490724582515</c:v>
                </c:pt>
                <c:pt idx="2">
                  <c:v>83.865064067865475</c:v>
                </c:pt>
                <c:pt idx="3">
                  <c:v>84.654628970285188</c:v>
                </c:pt>
                <c:pt idx="4">
                  <c:v>86.970034928516597</c:v>
                </c:pt>
                <c:pt idx="5">
                  <c:v>88.921699823074817</c:v>
                </c:pt>
                <c:pt idx="6">
                  <c:v>91.993092401234179</c:v>
                </c:pt>
                <c:pt idx="7">
                  <c:v>95.422056933941732</c:v>
                </c:pt>
                <c:pt idx="8">
                  <c:v>96.815623451723951</c:v>
                </c:pt>
                <c:pt idx="9">
                  <c:v>93.17092371664755</c:v>
                </c:pt>
                <c:pt idx="10">
                  <c:v>94.882560265495144</c:v>
                </c:pt>
                <c:pt idx="11">
                  <c:v>97.655785570623252</c:v>
                </c:pt>
                <c:pt idx="12">
                  <c:v>98.320279291689559</c:v>
                </c:pt>
                <c:pt idx="13">
                  <c:v>98.345355844128264</c:v>
                </c:pt>
                <c:pt idx="14">
                  <c:v>98.995686686194361</c:v>
                </c:pt>
                <c:pt idx="15">
                  <c:v>100</c:v>
                </c:pt>
                <c:pt idx="16">
                  <c:v>101.98943686032523</c:v>
                </c:pt>
                <c:pt idx="17">
                  <c:v>104.29294256785579</c:v>
                </c:pt>
                <c:pt idx="18">
                  <c:v>106.90192912779492</c:v>
                </c:pt>
                <c:pt idx="19">
                  <c:v>108.49606297444025</c:v>
                </c:pt>
                <c:pt idx="20">
                  <c:v>101.18937985133395</c:v>
                </c:pt>
                <c:pt idx="21">
                  <c:v>105.84559312931646</c:v>
                </c:pt>
                <c:pt idx="22">
                  <c:v>110.62040170472528</c:v>
                </c:pt>
              </c:numCache>
            </c:numRef>
          </c:val>
          <c:smooth val="0"/>
          <c:extLst>
            <c:ext xmlns:c16="http://schemas.microsoft.com/office/drawing/2014/chart" uri="{C3380CC4-5D6E-409C-BE32-E72D297353CC}">
              <c16:uniqueId val="{0000000B-26AA-443A-91C2-E0E55B6EC18E}"/>
            </c:ext>
          </c:extLst>
        </c:ser>
        <c:dLbls>
          <c:showLegendKey val="0"/>
          <c:showVal val="0"/>
          <c:showCatName val="0"/>
          <c:showSerName val="0"/>
          <c:showPercent val="0"/>
          <c:showBubbleSize val="0"/>
        </c:dLbls>
        <c:marker val="1"/>
        <c:smooth val="0"/>
        <c:axId val="509859264"/>
        <c:axId val="509853024"/>
      </c:lineChart>
      <c:catAx>
        <c:axId val="175844751"/>
        <c:scaling>
          <c:orientation val="minMax"/>
        </c:scaling>
        <c:delete val="0"/>
        <c:axPos val="b"/>
        <c:majorGridlines>
          <c:spPr>
            <a:ln w="0">
              <a:solidFill>
                <a:schemeClr val="bg1"/>
              </a:solidFill>
              <a:prstDash val="solid"/>
            </a:ln>
          </c:spPr>
        </c:majorGridlines>
        <c:numFmt formatCode="0" sourceLinked="1"/>
        <c:majorTickMark val="in"/>
        <c:minorTickMark val="none"/>
        <c:tickLblPos val="low"/>
        <c:spPr>
          <a:noFill/>
          <a:ln w="9525">
            <a:solidFill>
              <a:srgbClr val="000000"/>
            </a:solidFill>
            <a:prstDash val="solid"/>
          </a:ln>
        </c:spPr>
        <c:txPr>
          <a:bodyPr rot="-270000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
        <c:crossesAt val="-6"/>
        <c:auto val="1"/>
        <c:lblAlgn val="ctr"/>
        <c:lblOffset val="0"/>
        <c:tickLblSkip val="2"/>
        <c:noMultiLvlLbl val="0"/>
      </c:catAx>
      <c:valAx>
        <c:axId val="1"/>
        <c:scaling>
          <c:orientation val="minMax"/>
          <c:max val="35"/>
          <c:min val="10"/>
        </c:scaling>
        <c:delete val="0"/>
        <c:axPos val="l"/>
        <c:majorGridlines>
          <c:spPr>
            <a:ln w="0">
              <a:solidFill>
                <a:schemeClr val="bg1"/>
              </a:solidFill>
              <a:prstDash val="solid"/>
            </a:ln>
          </c:spPr>
        </c:majorGridlines>
        <c:title>
          <c:tx>
            <c:rich>
              <a:bodyPr rot="0" vert="horz"/>
              <a:lstStyle/>
              <a:p>
                <a:pPr algn="ctr">
                  <a:defRPr sz="1000" b="1" i="0" u="none" strike="noStrike" baseline="0">
                    <a:solidFill>
                      <a:srgbClr val="000000"/>
                    </a:solidFill>
                    <a:latin typeface="Arial Narrow"/>
                    <a:ea typeface="Arial Narrow"/>
                    <a:cs typeface="Arial Narrow"/>
                  </a:defRPr>
                </a:pPr>
                <a:r>
                  <a:rPr lang="en-US"/>
                  <a:t>%</a:t>
                </a:r>
              </a:p>
            </c:rich>
          </c:tx>
          <c:layout>
            <c:manualLayout>
              <c:xMode val="edge"/>
              <c:yMode val="edge"/>
              <c:x val="1.1212017361960544E-2"/>
              <c:y val="7.8455340287079317E-2"/>
            </c:manualLayout>
          </c:layout>
          <c:overlay val="0"/>
        </c:title>
        <c:numFmt formatCode="0" sourceLinked="0"/>
        <c:majorTickMark val="in"/>
        <c:minorTickMark val="none"/>
        <c:tickLblPos val="nextTo"/>
        <c:spPr>
          <a:noFill/>
          <a:ln w="952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en-US"/>
          </a:p>
        </c:txPr>
        <c:crossAx val="175844751"/>
        <c:crosses val="autoZero"/>
        <c:crossBetween val="between"/>
        <c:majorUnit val="5"/>
      </c:valAx>
      <c:valAx>
        <c:axId val="509853024"/>
        <c:scaling>
          <c:orientation val="minMax"/>
          <c:max val="150"/>
          <c:min val="50"/>
        </c:scaling>
        <c:delete val="0"/>
        <c:axPos val="r"/>
        <c:numFmt formatCode="General" sourceLinked="1"/>
        <c:majorTickMark val="in"/>
        <c:minorTickMark val="none"/>
        <c:tickLblPos val="nextTo"/>
        <c:spPr>
          <a:ln w="9525">
            <a:solidFill>
              <a:schemeClr val="tx1"/>
            </a:solidFill>
          </a:ln>
        </c:spPr>
        <c:txPr>
          <a:bodyPr/>
          <a:lstStyle/>
          <a:p>
            <a:pPr>
              <a:defRPr>
                <a:latin typeface="Arial Narrow" panose="020B0606020202030204" pitchFamily="34" charset="0"/>
              </a:defRPr>
            </a:pPr>
            <a:endParaRPr lang="en-US"/>
          </a:p>
        </c:txPr>
        <c:crossAx val="509859264"/>
        <c:crosses val="max"/>
        <c:crossBetween val="between"/>
        <c:majorUnit val="25"/>
      </c:valAx>
      <c:catAx>
        <c:axId val="509859264"/>
        <c:scaling>
          <c:orientation val="minMax"/>
        </c:scaling>
        <c:delete val="1"/>
        <c:axPos val="b"/>
        <c:numFmt formatCode="General" sourceLinked="1"/>
        <c:majorTickMark val="out"/>
        <c:minorTickMark val="none"/>
        <c:tickLblPos val="nextTo"/>
        <c:crossAx val="509853024"/>
        <c:crosses val="autoZero"/>
        <c:auto val="1"/>
        <c:lblAlgn val="ctr"/>
        <c:lblOffset val="100"/>
        <c:noMultiLvlLbl val="0"/>
      </c:catAx>
      <c:spPr>
        <a:solidFill>
          <a:schemeClr val="accent1">
            <a:lumMod val="20000"/>
            <a:lumOff val="80000"/>
          </a:schemeClr>
        </a:solidFill>
      </c:spPr>
    </c:plotArea>
    <c:legend>
      <c:legendPos val="t"/>
      <c:legendEntry>
        <c:idx val="1"/>
        <c:delete val="1"/>
      </c:legendEntry>
      <c:legendEntry>
        <c:idx val="2"/>
        <c:delete val="1"/>
      </c:legendEntry>
      <c:layout>
        <c:manualLayout>
          <c:xMode val="edge"/>
          <c:yMode val="edge"/>
          <c:x val="0.19830894308943089"/>
          <c:y val="2.6556018911231105E-2"/>
          <c:w val="0.60338211382113827"/>
          <c:h val="0.14665648569773673"/>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en-US"/>
        </a:p>
      </c:txPr>
    </c:legend>
    <c:plotVisOnly val="1"/>
    <c:dispBlanksAs val="gap"/>
    <c:showDLblsOverMax val="1"/>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6.xml"/><Relationship Id="rId13" Type="http://schemas.openxmlformats.org/officeDocument/2006/relationships/chart" Target="../charts/chart21.xml"/><Relationship Id="rId3" Type="http://schemas.openxmlformats.org/officeDocument/2006/relationships/chart" Target="../charts/chart11.xml"/><Relationship Id="rId7" Type="http://schemas.openxmlformats.org/officeDocument/2006/relationships/chart" Target="../charts/chart15.xml"/><Relationship Id="rId12" Type="http://schemas.openxmlformats.org/officeDocument/2006/relationships/chart" Target="../charts/chart20.xml"/><Relationship Id="rId2" Type="http://schemas.openxmlformats.org/officeDocument/2006/relationships/chart" Target="../charts/chart10.xml"/><Relationship Id="rId16" Type="http://schemas.openxmlformats.org/officeDocument/2006/relationships/chart" Target="../charts/chart24.xml"/><Relationship Id="rId1" Type="http://schemas.openxmlformats.org/officeDocument/2006/relationships/chart" Target="../charts/chart9.xml"/><Relationship Id="rId6" Type="http://schemas.openxmlformats.org/officeDocument/2006/relationships/chart" Target="../charts/chart14.xml"/><Relationship Id="rId11" Type="http://schemas.openxmlformats.org/officeDocument/2006/relationships/chart" Target="../charts/chart19.xml"/><Relationship Id="rId5" Type="http://schemas.openxmlformats.org/officeDocument/2006/relationships/chart" Target="../charts/chart13.xml"/><Relationship Id="rId15" Type="http://schemas.openxmlformats.org/officeDocument/2006/relationships/chart" Target="../charts/chart23.xml"/><Relationship Id="rId10" Type="http://schemas.openxmlformats.org/officeDocument/2006/relationships/chart" Target="../charts/chart18.xml"/><Relationship Id="rId4" Type="http://schemas.openxmlformats.org/officeDocument/2006/relationships/chart" Target="../charts/chart12.xml"/><Relationship Id="rId9" Type="http://schemas.openxmlformats.org/officeDocument/2006/relationships/chart" Target="../charts/chart17.xml"/><Relationship Id="rId14" Type="http://schemas.openxmlformats.org/officeDocument/2006/relationships/chart" Target="../charts/chart22.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3" Type="http://schemas.openxmlformats.org/officeDocument/2006/relationships/chart" Target="../charts/chart27.xml"/><Relationship Id="rId7" Type="http://schemas.openxmlformats.org/officeDocument/2006/relationships/chart" Target="../charts/chart31.xml"/><Relationship Id="rId12" Type="http://schemas.openxmlformats.org/officeDocument/2006/relationships/chart" Target="../charts/chart36.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5" Type="http://schemas.openxmlformats.org/officeDocument/2006/relationships/chart" Target="../charts/chart29.xml"/><Relationship Id="rId15" Type="http://schemas.openxmlformats.org/officeDocument/2006/relationships/chart" Target="../charts/chart39.xml"/><Relationship Id="rId10" Type="http://schemas.openxmlformats.org/officeDocument/2006/relationships/chart" Target="../charts/chart34.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s>
</file>

<file path=xl/drawings/drawing1.xml><?xml version="1.0" encoding="utf-8"?>
<xdr:wsDr xmlns:xdr="http://schemas.openxmlformats.org/drawingml/2006/spreadsheetDrawing" xmlns:a="http://schemas.openxmlformats.org/drawingml/2006/main">
  <xdr:oneCellAnchor>
    <xdr:from>
      <xdr:col>0</xdr:col>
      <xdr:colOff>78440</xdr:colOff>
      <xdr:row>0</xdr:row>
      <xdr:rowOff>89647</xdr:rowOff>
    </xdr:from>
    <xdr:ext cx="5108182" cy="1535206"/>
    <xdr:pic>
      <xdr:nvPicPr>
        <xdr:cNvPr id="2" name="Picture 1" descr="http://portal.oecd.org/eshare/pac/PublishingImages/logos/logo2.png">
          <a:extLst>
            <a:ext uri="{FF2B5EF4-FFF2-40B4-BE49-F238E27FC236}">
              <a16:creationId xmlns:a16="http://schemas.microsoft.com/office/drawing/2014/main" id="{82537CBF-6D69-418D-8F15-AA71BB51C6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0" y="89647"/>
          <a:ext cx="5108182" cy="153520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33615</xdr:rowOff>
    </xdr:from>
    <xdr:ext cx="1534" cy="1759326"/>
    <xdr:pic>
      <xdr:nvPicPr>
        <xdr:cNvPr id="3" name="Picture 2" descr="http://portal.oecd.org/eshare/pac/PublishingImages/logos/logo_fr1.png">
          <a:extLst>
            <a:ext uri="{FF2B5EF4-FFF2-40B4-BE49-F238E27FC236}">
              <a16:creationId xmlns:a16="http://schemas.microsoft.com/office/drawing/2014/main" id="{413BD86C-FAAE-4968-A8AC-1AC963A46C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96125" y="33615"/>
          <a:ext cx="1534" cy="175932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3182470</xdr:colOff>
      <xdr:row>0</xdr:row>
      <xdr:rowOff>78441</xdr:rowOff>
    </xdr:from>
    <xdr:ext cx="4706472" cy="1658471"/>
    <xdr:pic>
      <xdr:nvPicPr>
        <xdr:cNvPr id="4" name="Picture 3" descr="http://portal.oecd.org/eshare/pac/PublishingImages/logos/logo_fr1.png">
          <a:extLst>
            <a:ext uri="{FF2B5EF4-FFF2-40B4-BE49-F238E27FC236}">
              <a16:creationId xmlns:a16="http://schemas.microsoft.com/office/drawing/2014/main" id="{42BA18E9-2863-48C6-9C03-7DD3006313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45295" y="78441"/>
          <a:ext cx="4706472" cy="165847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19051</xdr:rowOff>
    </xdr:from>
    <xdr:to>
      <xdr:col>11</xdr:col>
      <xdr:colOff>85726</xdr:colOff>
      <xdr:row>22</xdr:row>
      <xdr:rowOff>9525</xdr:rowOff>
    </xdr:to>
    <xdr:graphicFrame macro="">
      <xdr:nvGraphicFramePr>
        <xdr:cNvPr id="2" name="Chart 1">
          <a:extLst>
            <a:ext uri="{FF2B5EF4-FFF2-40B4-BE49-F238E27FC236}">
              <a16:creationId xmlns:a16="http://schemas.microsoft.com/office/drawing/2014/main" id="{9DBF12A1-D665-4145-AB69-E97D842D57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4</xdr:row>
      <xdr:rowOff>57151</xdr:rowOff>
    </xdr:from>
    <xdr:to>
      <xdr:col>26</xdr:col>
      <xdr:colOff>85726</xdr:colOff>
      <xdr:row>21</xdr:row>
      <xdr:rowOff>152400</xdr:rowOff>
    </xdr:to>
    <xdr:graphicFrame macro="">
      <xdr:nvGraphicFramePr>
        <xdr:cNvPr id="3" name="Chart 2">
          <a:extLst>
            <a:ext uri="{FF2B5EF4-FFF2-40B4-BE49-F238E27FC236}">
              <a16:creationId xmlns:a16="http://schemas.microsoft.com/office/drawing/2014/main" id="{408A73C3-731D-4CDA-91F1-18AA07CDB2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11</xdr:col>
      <xdr:colOff>38100</xdr:colOff>
      <xdr:row>19</xdr:row>
      <xdr:rowOff>38100</xdr:rowOff>
    </xdr:to>
    <xdr:graphicFrame macro="">
      <xdr:nvGraphicFramePr>
        <xdr:cNvPr id="2" name="Chart 2">
          <a:extLst>
            <a:ext uri="{FF2B5EF4-FFF2-40B4-BE49-F238E27FC236}">
              <a16:creationId xmlns:a16="http://schemas.microsoft.com/office/drawing/2014/main" id="{C25771FF-96FD-41E3-84F2-FB48F508D1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161924</xdr:rowOff>
    </xdr:from>
    <xdr:to>
      <xdr:col>23</xdr:col>
      <xdr:colOff>38100</xdr:colOff>
      <xdr:row>19</xdr:row>
      <xdr:rowOff>123824</xdr:rowOff>
    </xdr:to>
    <xdr:graphicFrame macro="">
      <xdr:nvGraphicFramePr>
        <xdr:cNvPr id="3" name="Chart 2">
          <a:extLst>
            <a:ext uri="{FF2B5EF4-FFF2-40B4-BE49-F238E27FC236}">
              <a16:creationId xmlns:a16="http://schemas.microsoft.com/office/drawing/2014/main" id="{3350D15C-ECB6-4559-B009-243F93603B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9525</xdr:colOff>
      <xdr:row>2</xdr:row>
      <xdr:rowOff>104775</xdr:rowOff>
    </xdr:from>
    <xdr:to>
      <xdr:col>12</xdr:col>
      <xdr:colOff>38100</xdr:colOff>
      <xdr:row>44</xdr:row>
      <xdr:rowOff>78442</xdr:rowOff>
    </xdr:to>
    <xdr:graphicFrame macro="">
      <xdr:nvGraphicFramePr>
        <xdr:cNvPr id="2" name="Chart 4">
          <a:extLst>
            <a:ext uri="{FF2B5EF4-FFF2-40B4-BE49-F238E27FC236}">
              <a16:creationId xmlns:a16="http://schemas.microsoft.com/office/drawing/2014/main" id="{DD728B93-DE88-4EFF-9F11-66036A6947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2</xdr:row>
      <xdr:rowOff>66676</xdr:rowOff>
    </xdr:from>
    <xdr:to>
      <xdr:col>6</xdr:col>
      <xdr:colOff>38100</xdr:colOff>
      <xdr:row>44</xdr:row>
      <xdr:rowOff>67237</xdr:rowOff>
    </xdr:to>
    <xdr:graphicFrame macro="">
      <xdr:nvGraphicFramePr>
        <xdr:cNvPr id="3" name="Chart 3">
          <a:extLst>
            <a:ext uri="{FF2B5EF4-FFF2-40B4-BE49-F238E27FC236}">
              <a16:creationId xmlns:a16="http://schemas.microsoft.com/office/drawing/2014/main" id="{D8A7B007-35FE-48A9-B339-09E0E6FCAB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54349</xdr:colOff>
      <xdr:row>2</xdr:row>
      <xdr:rowOff>93569</xdr:rowOff>
    </xdr:from>
    <xdr:to>
      <xdr:col>27</xdr:col>
      <xdr:colOff>82924</xdr:colOff>
      <xdr:row>44</xdr:row>
      <xdr:rowOff>67236</xdr:rowOff>
    </xdr:to>
    <xdr:graphicFrame macro="">
      <xdr:nvGraphicFramePr>
        <xdr:cNvPr id="4" name="Chart 4">
          <a:extLst>
            <a:ext uri="{FF2B5EF4-FFF2-40B4-BE49-F238E27FC236}">
              <a16:creationId xmlns:a16="http://schemas.microsoft.com/office/drawing/2014/main" id="{2B7B011D-019E-44E6-AFE7-FEDE6AB189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76200</xdr:colOff>
      <xdr:row>2</xdr:row>
      <xdr:rowOff>66676</xdr:rowOff>
    </xdr:from>
    <xdr:to>
      <xdr:col>21</xdr:col>
      <xdr:colOff>38100</xdr:colOff>
      <xdr:row>44</xdr:row>
      <xdr:rowOff>67237</xdr:rowOff>
    </xdr:to>
    <xdr:graphicFrame macro="">
      <xdr:nvGraphicFramePr>
        <xdr:cNvPr id="5" name="Chart 3">
          <a:extLst>
            <a:ext uri="{FF2B5EF4-FFF2-40B4-BE49-F238E27FC236}">
              <a16:creationId xmlns:a16="http://schemas.microsoft.com/office/drawing/2014/main" id="{97A7AFE3-A483-4D3C-8936-A2445578B7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130970</xdr:colOff>
      <xdr:row>2</xdr:row>
      <xdr:rowOff>11905</xdr:rowOff>
    </xdr:from>
    <xdr:to>
      <xdr:col>6</xdr:col>
      <xdr:colOff>226219</xdr:colOff>
      <xdr:row>19</xdr:row>
      <xdr:rowOff>59529</xdr:rowOff>
    </xdr:to>
    <xdr:graphicFrame macro="">
      <xdr:nvGraphicFramePr>
        <xdr:cNvPr id="2" name="Chart 1">
          <a:extLst>
            <a:ext uri="{FF2B5EF4-FFF2-40B4-BE49-F238E27FC236}">
              <a16:creationId xmlns:a16="http://schemas.microsoft.com/office/drawing/2014/main" id="{20517505-85C4-4394-B661-A09DDA8DA8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xdr:row>
      <xdr:rowOff>0</xdr:rowOff>
    </xdr:from>
    <xdr:to>
      <xdr:col>13</xdr:col>
      <xdr:colOff>95249</xdr:colOff>
      <xdr:row>19</xdr:row>
      <xdr:rowOff>47624</xdr:rowOff>
    </xdr:to>
    <xdr:graphicFrame macro="">
      <xdr:nvGraphicFramePr>
        <xdr:cNvPr id="3" name="Chart 2">
          <a:extLst>
            <a:ext uri="{FF2B5EF4-FFF2-40B4-BE49-F238E27FC236}">
              <a16:creationId xmlns:a16="http://schemas.microsoft.com/office/drawing/2014/main" id="{57C0030F-0719-4A71-81D6-6364B21668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69273</xdr:colOff>
      <xdr:row>22</xdr:row>
      <xdr:rowOff>60614</xdr:rowOff>
    </xdr:from>
    <xdr:to>
      <xdr:col>6</xdr:col>
      <xdr:colOff>164522</xdr:colOff>
      <xdr:row>39</xdr:row>
      <xdr:rowOff>108238</xdr:rowOff>
    </xdr:to>
    <xdr:graphicFrame macro="">
      <xdr:nvGraphicFramePr>
        <xdr:cNvPr id="4" name="Chart 3">
          <a:extLst>
            <a:ext uri="{FF2B5EF4-FFF2-40B4-BE49-F238E27FC236}">
              <a16:creationId xmlns:a16="http://schemas.microsoft.com/office/drawing/2014/main" id="{D92D4BF5-A250-41BB-A966-6336F0BFD7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588819</xdr:colOff>
      <xdr:row>22</xdr:row>
      <xdr:rowOff>43296</xdr:rowOff>
    </xdr:from>
    <xdr:to>
      <xdr:col>13</xdr:col>
      <xdr:colOff>77931</xdr:colOff>
      <xdr:row>39</xdr:row>
      <xdr:rowOff>90920</xdr:rowOff>
    </xdr:to>
    <xdr:graphicFrame macro="">
      <xdr:nvGraphicFramePr>
        <xdr:cNvPr id="5" name="Chart 4">
          <a:extLst>
            <a:ext uri="{FF2B5EF4-FFF2-40B4-BE49-F238E27FC236}">
              <a16:creationId xmlns:a16="http://schemas.microsoft.com/office/drawing/2014/main" id="{0B653327-18B7-4B9C-9AB3-1938C3AC45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43</xdr:row>
      <xdr:rowOff>0</xdr:rowOff>
    </xdr:from>
    <xdr:to>
      <xdr:col>6</xdr:col>
      <xdr:colOff>95249</xdr:colOff>
      <xdr:row>60</xdr:row>
      <xdr:rowOff>47623</xdr:rowOff>
    </xdr:to>
    <xdr:graphicFrame macro="">
      <xdr:nvGraphicFramePr>
        <xdr:cNvPr id="6" name="Chart 5">
          <a:extLst>
            <a:ext uri="{FF2B5EF4-FFF2-40B4-BE49-F238E27FC236}">
              <a16:creationId xmlns:a16="http://schemas.microsoft.com/office/drawing/2014/main" id="{7FCBA45C-E802-4D85-9DF2-FA568A2668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43</xdr:row>
      <xdr:rowOff>0</xdr:rowOff>
    </xdr:from>
    <xdr:to>
      <xdr:col>13</xdr:col>
      <xdr:colOff>95249</xdr:colOff>
      <xdr:row>60</xdr:row>
      <xdr:rowOff>47623</xdr:rowOff>
    </xdr:to>
    <xdr:graphicFrame macro="">
      <xdr:nvGraphicFramePr>
        <xdr:cNvPr id="7" name="Chart 6">
          <a:extLst>
            <a:ext uri="{FF2B5EF4-FFF2-40B4-BE49-F238E27FC236}">
              <a16:creationId xmlns:a16="http://schemas.microsoft.com/office/drawing/2014/main" id="{9EEC2698-B0D6-475B-B639-36ACDD854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17318</xdr:colOff>
      <xdr:row>62</xdr:row>
      <xdr:rowOff>17318</xdr:rowOff>
    </xdr:from>
    <xdr:to>
      <xdr:col>6</xdr:col>
      <xdr:colOff>112567</xdr:colOff>
      <xdr:row>79</xdr:row>
      <xdr:rowOff>64941</xdr:rowOff>
    </xdr:to>
    <xdr:graphicFrame macro="">
      <xdr:nvGraphicFramePr>
        <xdr:cNvPr id="8" name="Chart 7">
          <a:extLst>
            <a:ext uri="{FF2B5EF4-FFF2-40B4-BE49-F238E27FC236}">
              <a16:creationId xmlns:a16="http://schemas.microsoft.com/office/drawing/2014/main" id="{5251B74F-6D7A-475B-B9DE-A9E4286D08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62</xdr:row>
      <xdr:rowOff>0</xdr:rowOff>
    </xdr:from>
    <xdr:to>
      <xdr:col>13</xdr:col>
      <xdr:colOff>95249</xdr:colOff>
      <xdr:row>79</xdr:row>
      <xdr:rowOff>47623</xdr:rowOff>
    </xdr:to>
    <xdr:graphicFrame macro="">
      <xdr:nvGraphicFramePr>
        <xdr:cNvPr id="9" name="Chart 8">
          <a:extLst>
            <a:ext uri="{FF2B5EF4-FFF2-40B4-BE49-F238E27FC236}">
              <a16:creationId xmlns:a16="http://schemas.microsoft.com/office/drawing/2014/main" id="{30A973BF-8091-4BAC-A571-32DEC3174C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81</xdr:row>
      <xdr:rowOff>0</xdr:rowOff>
    </xdr:from>
    <xdr:to>
      <xdr:col>6</xdr:col>
      <xdr:colOff>95249</xdr:colOff>
      <xdr:row>98</xdr:row>
      <xdr:rowOff>47624</xdr:rowOff>
    </xdr:to>
    <xdr:graphicFrame macro="">
      <xdr:nvGraphicFramePr>
        <xdr:cNvPr id="10" name="Chart 9">
          <a:extLst>
            <a:ext uri="{FF2B5EF4-FFF2-40B4-BE49-F238E27FC236}">
              <a16:creationId xmlns:a16="http://schemas.microsoft.com/office/drawing/2014/main" id="{5C167222-31B6-4BE9-A8A8-C380EEABF5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81</xdr:row>
      <xdr:rowOff>0</xdr:rowOff>
    </xdr:from>
    <xdr:to>
      <xdr:col>13</xdr:col>
      <xdr:colOff>95249</xdr:colOff>
      <xdr:row>98</xdr:row>
      <xdr:rowOff>47624</xdr:rowOff>
    </xdr:to>
    <xdr:graphicFrame macro="">
      <xdr:nvGraphicFramePr>
        <xdr:cNvPr id="11" name="Chart 10">
          <a:extLst>
            <a:ext uri="{FF2B5EF4-FFF2-40B4-BE49-F238E27FC236}">
              <a16:creationId xmlns:a16="http://schemas.microsoft.com/office/drawing/2014/main" id="{5CF0AAD6-9489-4A0E-BC36-D5A66F7329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100</xdr:row>
      <xdr:rowOff>0</xdr:rowOff>
    </xdr:from>
    <xdr:to>
      <xdr:col>6</xdr:col>
      <xdr:colOff>95249</xdr:colOff>
      <xdr:row>117</xdr:row>
      <xdr:rowOff>47624</xdr:rowOff>
    </xdr:to>
    <xdr:graphicFrame macro="">
      <xdr:nvGraphicFramePr>
        <xdr:cNvPr id="12" name="Chart 11">
          <a:extLst>
            <a:ext uri="{FF2B5EF4-FFF2-40B4-BE49-F238E27FC236}">
              <a16:creationId xmlns:a16="http://schemas.microsoft.com/office/drawing/2014/main" id="{AF0E6E5E-22B5-41DC-8929-2C4F5FED77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0</xdr:colOff>
      <xdr:row>100</xdr:row>
      <xdr:rowOff>0</xdr:rowOff>
    </xdr:from>
    <xdr:to>
      <xdr:col>13</xdr:col>
      <xdr:colOff>95249</xdr:colOff>
      <xdr:row>117</xdr:row>
      <xdr:rowOff>47624</xdr:rowOff>
    </xdr:to>
    <xdr:graphicFrame macro="">
      <xdr:nvGraphicFramePr>
        <xdr:cNvPr id="13" name="Chart 12">
          <a:extLst>
            <a:ext uri="{FF2B5EF4-FFF2-40B4-BE49-F238E27FC236}">
              <a16:creationId xmlns:a16="http://schemas.microsoft.com/office/drawing/2014/main" id="{205C74C6-C06B-4206-93BA-A7C2EBF169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119</xdr:row>
      <xdr:rowOff>0</xdr:rowOff>
    </xdr:from>
    <xdr:to>
      <xdr:col>6</xdr:col>
      <xdr:colOff>95249</xdr:colOff>
      <xdr:row>136</xdr:row>
      <xdr:rowOff>47624</xdr:rowOff>
    </xdr:to>
    <xdr:graphicFrame macro="">
      <xdr:nvGraphicFramePr>
        <xdr:cNvPr id="14" name="Chart 13">
          <a:extLst>
            <a:ext uri="{FF2B5EF4-FFF2-40B4-BE49-F238E27FC236}">
              <a16:creationId xmlns:a16="http://schemas.microsoft.com/office/drawing/2014/main" id="{5C58DDD9-37F1-455B-A10B-9A844E034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0</xdr:colOff>
      <xdr:row>119</xdr:row>
      <xdr:rowOff>0</xdr:rowOff>
    </xdr:from>
    <xdr:to>
      <xdr:col>13</xdr:col>
      <xdr:colOff>95249</xdr:colOff>
      <xdr:row>136</xdr:row>
      <xdr:rowOff>47624</xdr:rowOff>
    </xdr:to>
    <xdr:graphicFrame macro="">
      <xdr:nvGraphicFramePr>
        <xdr:cNvPr id="15" name="Chart 14">
          <a:extLst>
            <a:ext uri="{FF2B5EF4-FFF2-40B4-BE49-F238E27FC236}">
              <a16:creationId xmlns:a16="http://schemas.microsoft.com/office/drawing/2014/main" id="{8FE206C0-CE66-487A-A589-30086E6EC4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138</xdr:row>
      <xdr:rowOff>0</xdr:rowOff>
    </xdr:from>
    <xdr:to>
      <xdr:col>6</xdr:col>
      <xdr:colOff>95249</xdr:colOff>
      <xdr:row>155</xdr:row>
      <xdr:rowOff>47623</xdr:rowOff>
    </xdr:to>
    <xdr:graphicFrame macro="">
      <xdr:nvGraphicFramePr>
        <xdr:cNvPr id="16" name="Chart 15">
          <a:extLst>
            <a:ext uri="{FF2B5EF4-FFF2-40B4-BE49-F238E27FC236}">
              <a16:creationId xmlns:a16="http://schemas.microsoft.com/office/drawing/2014/main" id="{B5BB406C-908E-4FE4-9450-8FF0DC3A94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0</xdr:colOff>
      <xdr:row>138</xdr:row>
      <xdr:rowOff>0</xdr:rowOff>
    </xdr:from>
    <xdr:to>
      <xdr:col>13</xdr:col>
      <xdr:colOff>95249</xdr:colOff>
      <xdr:row>155</xdr:row>
      <xdr:rowOff>47623</xdr:rowOff>
    </xdr:to>
    <xdr:graphicFrame macro="">
      <xdr:nvGraphicFramePr>
        <xdr:cNvPr id="17" name="Chart 16">
          <a:extLst>
            <a:ext uri="{FF2B5EF4-FFF2-40B4-BE49-F238E27FC236}">
              <a16:creationId xmlns:a16="http://schemas.microsoft.com/office/drawing/2014/main" id="{5AEE0C9E-05F2-40F9-849A-73824FCDB8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64942</xdr:colOff>
      <xdr:row>19</xdr:row>
      <xdr:rowOff>145760</xdr:rowOff>
    </xdr:to>
    <xdr:graphicFrame macro="">
      <xdr:nvGraphicFramePr>
        <xdr:cNvPr id="2" name="Chart 1">
          <a:extLst>
            <a:ext uri="{FF2B5EF4-FFF2-40B4-BE49-F238E27FC236}">
              <a16:creationId xmlns:a16="http://schemas.microsoft.com/office/drawing/2014/main" id="{630A577A-D5F4-4440-97E1-7CBD82E13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xdr:row>
      <xdr:rowOff>31750</xdr:rowOff>
    </xdr:from>
    <xdr:to>
      <xdr:col>13</xdr:col>
      <xdr:colOff>64942</xdr:colOff>
      <xdr:row>20</xdr:row>
      <xdr:rowOff>18760</xdr:rowOff>
    </xdr:to>
    <xdr:graphicFrame macro="">
      <xdr:nvGraphicFramePr>
        <xdr:cNvPr id="3" name="Chart 2">
          <a:extLst>
            <a:ext uri="{FF2B5EF4-FFF2-40B4-BE49-F238E27FC236}">
              <a16:creationId xmlns:a16="http://schemas.microsoft.com/office/drawing/2014/main" id="{E99843FC-2DF4-4721-B9FB-CC39054E9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21</xdr:row>
      <xdr:rowOff>126999</xdr:rowOff>
    </xdr:from>
    <xdr:to>
      <xdr:col>6</xdr:col>
      <xdr:colOff>112567</xdr:colOff>
      <xdr:row>39</xdr:row>
      <xdr:rowOff>95250</xdr:rowOff>
    </xdr:to>
    <xdr:graphicFrame macro="">
      <xdr:nvGraphicFramePr>
        <xdr:cNvPr id="4" name="Chart 3">
          <a:extLst>
            <a:ext uri="{FF2B5EF4-FFF2-40B4-BE49-F238E27FC236}">
              <a16:creationId xmlns:a16="http://schemas.microsoft.com/office/drawing/2014/main" id="{283E83FE-EEED-4CE2-9FA8-A879FB35C3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21</xdr:row>
      <xdr:rowOff>134938</xdr:rowOff>
    </xdr:from>
    <xdr:to>
      <xdr:col>13</xdr:col>
      <xdr:colOff>64942</xdr:colOff>
      <xdr:row>39</xdr:row>
      <xdr:rowOff>121948</xdr:rowOff>
    </xdr:to>
    <xdr:graphicFrame macro="">
      <xdr:nvGraphicFramePr>
        <xdr:cNvPr id="5" name="Chart 4">
          <a:extLst>
            <a:ext uri="{FF2B5EF4-FFF2-40B4-BE49-F238E27FC236}">
              <a16:creationId xmlns:a16="http://schemas.microsoft.com/office/drawing/2014/main" id="{9FC9EB2E-9F3E-4EE2-BA06-88928DFAD8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23814</xdr:colOff>
      <xdr:row>41</xdr:row>
      <xdr:rowOff>66145</xdr:rowOff>
    </xdr:from>
    <xdr:to>
      <xdr:col>13</xdr:col>
      <xdr:colOff>88756</xdr:colOff>
      <xdr:row>59</xdr:row>
      <xdr:rowOff>34396</xdr:rowOff>
    </xdr:to>
    <xdr:graphicFrame macro="">
      <xdr:nvGraphicFramePr>
        <xdr:cNvPr id="6" name="Chart 5">
          <a:extLst>
            <a:ext uri="{FF2B5EF4-FFF2-40B4-BE49-F238E27FC236}">
              <a16:creationId xmlns:a16="http://schemas.microsoft.com/office/drawing/2014/main" id="{31B9A4B0-EE8D-4098-9FD5-1517E8FCEF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116416</xdr:colOff>
      <xdr:row>60</xdr:row>
      <xdr:rowOff>10584</xdr:rowOff>
    </xdr:from>
    <xdr:to>
      <xdr:col>6</xdr:col>
      <xdr:colOff>181358</xdr:colOff>
      <xdr:row>77</xdr:row>
      <xdr:rowOff>137585</xdr:rowOff>
    </xdr:to>
    <xdr:graphicFrame macro="">
      <xdr:nvGraphicFramePr>
        <xdr:cNvPr id="7" name="Chart 6">
          <a:extLst>
            <a:ext uri="{FF2B5EF4-FFF2-40B4-BE49-F238E27FC236}">
              <a16:creationId xmlns:a16="http://schemas.microsoft.com/office/drawing/2014/main" id="{1934D909-88AE-4358-8B9F-23A1F43469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5292</xdr:colOff>
      <xdr:row>60</xdr:row>
      <xdr:rowOff>29105</xdr:rowOff>
    </xdr:from>
    <xdr:to>
      <xdr:col>13</xdr:col>
      <xdr:colOff>70234</xdr:colOff>
      <xdr:row>77</xdr:row>
      <xdr:rowOff>156106</xdr:rowOff>
    </xdr:to>
    <xdr:graphicFrame macro="">
      <xdr:nvGraphicFramePr>
        <xdr:cNvPr id="8" name="Chart 7">
          <a:extLst>
            <a:ext uri="{FF2B5EF4-FFF2-40B4-BE49-F238E27FC236}">
              <a16:creationId xmlns:a16="http://schemas.microsoft.com/office/drawing/2014/main" id="{5A811751-F4F4-49D0-A00E-42C8CB65C2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76730</xdr:colOff>
      <xdr:row>79</xdr:row>
      <xdr:rowOff>66147</xdr:rowOff>
    </xdr:from>
    <xdr:to>
      <xdr:col>6</xdr:col>
      <xdr:colOff>144317</xdr:colOff>
      <xdr:row>97</xdr:row>
      <xdr:rowOff>34398</xdr:rowOff>
    </xdr:to>
    <xdr:graphicFrame macro="">
      <xdr:nvGraphicFramePr>
        <xdr:cNvPr id="9" name="Chart 8">
          <a:extLst>
            <a:ext uri="{FF2B5EF4-FFF2-40B4-BE49-F238E27FC236}">
              <a16:creationId xmlns:a16="http://schemas.microsoft.com/office/drawing/2014/main" id="{AD4E2370-397D-4709-AEF7-A6128E4105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600604</xdr:colOff>
      <xdr:row>79</xdr:row>
      <xdr:rowOff>82022</xdr:rowOff>
    </xdr:from>
    <xdr:to>
      <xdr:col>13</xdr:col>
      <xdr:colOff>51713</xdr:colOff>
      <xdr:row>96</xdr:row>
      <xdr:rowOff>137585</xdr:rowOff>
    </xdr:to>
    <xdr:graphicFrame macro="">
      <xdr:nvGraphicFramePr>
        <xdr:cNvPr id="10" name="Chart 9">
          <a:extLst>
            <a:ext uri="{FF2B5EF4-FFF2-40B4-BE49-F238E27FC236}">
              <a16:creationId xmlns:a16="http://schemas.microsoft.com/office/drawing/2014/main" id="{448E2446-479B-4839-86C4-4634045DA8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127000</xdr:colOff>
      <xdr:row>99</xdr:row>
      <xdr:rowOff>15875</xdr:rowOff>
    </xdr:from>
    <xdr:to>
      <xdr:col>6</xdr:col>
      <xdr:colOff>191942</xdr:colOff>
      <xdr:row>116</xdr:row>
      <xdr:rowOff>71438</xdr:rowOff>
    </xdr:to>
    <xdr:graphicFrame macro="">
      <xdr:nvGraphicFramePr>
        <xdr:cNvPr id="11" name="Chart 10">
          <a:extLst>
            <a:ext uri="{FF2B5EF4-FFF2-40B4-BE49-F238E27FC236}">
              <a16:creationId xmlns:a16="http://schemas.microsoft.com/office/drawing/2014/main" id="{769EA25E-D730-4D76-BA8A-87844E568A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26459</xdr:colOff>
      <xdr:row>98</xdr:row>
      <xdr:rowOff>127000</xdr:rowOff>
    </xdr:from>
    <xdr:to>
      <xdr:col>13</xdr:col>
      <xdr:colOff>91401</xdr:colOff>
      <xdr:row>116</xdr:row>
      <xdr:rowOff>23813</xdr:rowOff>
    </xdr:to>
    <xdr:graphicFrame macro="">
      <xdr:nvGraphicFramePr>
        <xdr:cNvPr id="12" name="Chart 11">
          <a:extLst>
            <a:ext uri="{FF2B5EF4-FFF2-40B4-BE49-F238E27FC236}">
              <a16:creationId xmlns:a16="http://schemas.microsoft.com/office/drawing/2014/main" id="{D2FF031A-849D-4173-8434-E19098DE88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158750</xdr:colOff>
      <xdr:row>117</xdr:row>
      <xdr:rowOff>142875</xdr:rowOff>
    </xdr:from>
    <xdr:to>
      <xdr:col>6</xdr:col>
      <xdr:colOff>226337</xdr:colOff>
      <xdr:row>135</xdr:row>
      <xdr:rowOff>39688</xdr:rowOff>
    </xdr:to>
    <xdr:graphicFrame macro="">
      <xdr:nvGraphicFramePr>
        <xdr:cNvPr id="13" name="Chart 12">
          <a:extLst>
            <a:ext uri="{FF2B5EF4-FFF2-40B4-BE49-F238E27FC236}">
              <a16:creationId xmlns:a16="http://schemas.microsoft.com/office/drawing/2014/main" id="{BD2F3C4D-79B3-4495-BA8F-7B6DFCA23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587375</xdr:colOff>
      <xdr:row>117</xdr:row>
      <xdr:rowOff>137583</xdr:rowOff>
    </xdr:from>
    <xdr:to>
      <xdr:col>13</xdr:col>
      <xdr:colOff>38484</xdr:colOff>
      <xdr:row>135</xdr:row>
      <xdr:rowOff>34396</xdr:rowOff>
    </xdr:to>
    <xdr:graphicFrame macro="">
      <xdr:nvGraphicFramePr>
        <xdr:cNvPr id="14" name="Chart 13">
          <a:extLst>
            <a:ext uri="{FF2B5EF4-FFF2-40B4-BE49-F238E27FC236}">
              <a16:creationId xmlns:a16="http://schemas.microsoft.com/office/drawing/2014/main" id="{0FDF08D9-5CAA-4891-80AD-D6E0588CFB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76730</xdr:colOff>
      <xdr:row>138</xdr:row>
      <xdr:rowOff>18521</xdr:rowOff>
    </xdr:from>
    <xdr:to>
      <xdr:col>6</xdr:col>
      <xdr:colOff>144317</xdr:colOff>
      <xdr:row>155</xdr:row>
      <xdr:rowOff>74084</xdr:rowOff>
    </xdr:to>
    <xdr:graphicFrame macro="">
      <xdr:nvGraphicFramePr>
        <xdr:cNvPr id="15" name="Chart 14">
          <a:extLst>
            <a:ext uri="{FF2B5EF4-FFF2-40B4-BE49-F238E27FC236}">
              <a16:creationId xmlns:a16="http://schemas.microsoft.com/office/drawing/2014/main" id="{476AB870-6FB8-4BDA-B729-C426A2089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52917</xdr:colOff>
      <xdr:row>41</xdr:row>
      <xdr:rowOff>10584</xdr:rowOff>
    </xdr:from>
    <xdr:to>
      <xdr:col>6</xdr:col>
      <xdr:colOff>117859</xdr:colOff>
      <xdr:row>58</xdr:row>
      <xdr:rowOff>156344</xdr:rowOff>
    </xdr:to>
    <xdr:graphicFrame macro="">
      <xdr:nvGraphicFramePr>
        <xdr:cNvPr id="16" name="Chart 15">
          <a:extLst>
            <a:ext uri="{FF2B5EF4-FFF2-40B4-BE49-F238E27FC236}">
              <a16:creationId xmlns:a16="http://schemas.microsoft.com/office/drawing/2014/main" id="{54EC9FEA-76FE-41E3-8E3D-0D3349B0E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ain.oecd.org\sdataELS\APPLIC\SID\EDUCAT\EAG\IND\1997\DATA\ENGLISH\E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sApplNT\ESTAT-D2\SESPROS\Data%20(Carlo)\Questionnaires\Footnot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1\Chapuis_C$\Growth\GrowthDo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TEMP\OutputContri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pisa.oecd.org/NWB/POpul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rdi9\c\usr\DONNEES\NL\1997\Construit\Nl909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Applic\APW94\SOPTABLE\ANNEXE\Restruct\ANXA01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ausstats.abs.gov.au/Ausstats/subscriber.nsf/0/D15AA24359739174CA25749B00176F62/$File/3105065001ds0005_2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TEMP\Growth\GrowthDo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R1\Chapuis_C$\Growth\WP248.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APW94/SOPTABLE/ANNEXE/Restruct/ANXA0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in.oecd.org\sdataELS\Applic\APW94\SOPTABLE\ANNEXE\Restruct\ANXA0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EMP\IJSTE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ain.oecd.org\sdataELS\Applic\EMO2011CRISIS3\Data\Quarterly%20Labour%20Force%20data\G20\G20-Statistical%20Note%20(Feb%202012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sApplNT\Estat-F3\Documents%20and%20Settings\kubitar\Local%20Settings\Temp\Kopie%20von%202003_Essoss-Frageboge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MP\RECEIVE\de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isa.oecd.org/applic/uoe/ind2002/calcul_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sheetName val="E2.XLS"/>
    </sheetNames>
    <definedNames>
      <definedName name="Country_Mean"/>
    </defined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eneral"/>
      <sheetName val="EUR_EC"/>
      <sheetName val="EUR_12EURO"/>
      <sheetName val="EU25"/>
      <sheetName val="EEA28"/>
      <sheetName val="BE"/>
      <sheetName val="CZ"/>
      <sheetName val="DK"/>
      <sheetName val="DE"/>
      <sheetName val="EE"/>
      <sheetName val="EL"/>
      <sheetName val="ES"/>
      <sheetName val="FR"/>
      <sheetName val="IE"/>
      <sheetName val="IT"/>
      <sheetName val="LT"/>
      <sheetName val="LV"/>
      <sheetName val="LU"/>
      <sheetName val="HU"/>
      <sheetName val="MT"/>
      <sheetName val="NL"/>
      <sheetName val="AT"/>
      <sheetName val="PL"/>
      <sheetName val="PT"/>
      <sheetName val="SI"/>
      <sheetName val="SK"/>
      <sheetName val="FI"/>
      <sheetName val="SE"/>
      <sheetName val="UK"/>
      <sheetName val="IS"/>
      <sheetName val="NO"/>
      <sheetName val="CH"/>
    </sheetNames>
    <sheetDataSet>
      <sheetData sheetId="0" refreshError="1">
        <row r="266">
          <cell r="A266">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sheetData sheetId="3">
        <row r="3">
          <cell r="A3" t="str">
            <v>1979-89</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0.20920508421857431</v>
          </cell>
          <cell r="C5">
            <v>5.3335603723071244E-2</v>
          </cell>
          <cell r="D5">
            <v>2.7124177280843088E-2</v>
          </cell>
          <cell r="E5">
            <v>-2.320677352675923E-2</v>
          </cell>
          <cell r="F5" t="e">
            <v>#DIV/0!</v>
          </cell>
          <cell r="G5">
            <v>-3.4060094282692757E-3</v>
          </cell>
          <cell r="H5" t="str">
            <v>-</v>
          </cell>
          <cell r="I5">
            <v>1.2296758296313977</v>
          </cell>
          <cell r="J5">
            <v>-1.9917635627534382E-2</v>
          </cell>
          <cell r="K5">
            <v>-2.5712713658998007E-2</v>
          </cell>
          <cell r="L5">
            <v>6.4155602994230496E-2</v>
          </cell>
          <cell r="M5">
            <v>-4.0694071336074472E-2</v>
          </cell>
        </row>
        <row r="6">
          <cell r="A6" t="str">
            <v>3000 Total manufacturing industry</v>
          </cell>
          <cell r="B6">
            <v>0.40055682538323284</v>
          </cell>
          <cell r="C6">
            <v>0.44379544987157771</v>
          </cell>
          <cell r="D6">
            <v>1.128575469994437</v>
          </cell>
          <cell r="E6">
            <v>0.27274530650875223</v>
          </cell>
          <cell r="F6">
            <v>0.9214723286414308</v>
          </cell>
          <cell r="G6">
            <v>1.6474793178064138</v>
          </cell>
          <cell r="H6" t="str">
            <v>-</v>
          </cell>
          <cell r="I6">
            <v>2.9043998910629837E-2</v>
          </cell>
          <cell r="J6">
            <v>0.58824632559410628</v>
          </cell>
          <cell r="K6">
            <v>0.30528850952646608</v>
          </cell>
          <cell r="L6">
            <v>0.52027823870179279</v>
          </cell>
          <cell r="M6">
            <v>0.55801085844954512</v>
          </cell>
        </row>
        <row r="7">
          <cell r="A7" t="str">
            <v>3100 Food, drink &amp; tobacco</v>
          </cell>
          <cell r="B7">
            <v>5.0396804063370167E-2</v>
          </cell>
          <cell r="C7">
            <v>5.030202827795708E-3</v>
          </cell>
          <cell r="D7">
            <v>9.1357656324339537E-2</v>
          </cell>
          <cell r="E7">
            <v>2.2961435226066043E-2</v>
          </cell>
          <cell r="F7">
            <v>7.9960208355303694E-2</v>
          </cell>
          <cell r="G7">
            <v>2.7050422530142067E-2</v>
          </cell>
          <cell r="H7" t="str">
            <v>-</v>
          </cell>
          <cell r="I7">
            <v>-5.8713110522709888E-2</v>
          </cell>
          <cell r="J7">
            <v>1.9439371135427572E-2</v>
          </cell>
          <cell r="K7">
            <v>2.8309721746732075E-2</v>
          </cell>
          <cell r="L7">
            <v>-2.4803934693655529E-3</v>
          </cell>
          <cell r="M7">
            <v>1.4792301392185792E-3</v>
          </cell>
        </row>
        <row r="8">
          <cell r="A8" t="str">
            <v>3200 Textiles, footwear &amp; leather</v>
          </cell>
          <cell r="B8">
            <v>9.6665022375140974E-3</v>
          </cell>
          <cell r="C8">
            <v>-6.502333750740396E-3</v>
          </cell>
          <cell r="D8">
            <v>-6.1564760242084175E-2</v>
          </cell>
          <cell r="E8">
            <v>-2.8038993262380824E-2</v>
          </cell>
          <cell r="F8">
            <v>9.3147900750987916E-2</v>
          </cell>
          <cell r="G8">
            <v>1.0479836517728347E-2</v>
          </cell>
          <cell r="H8" t="str">
            <v>-</v>
          </cell>
          <cell r="I8">
            <v>-1.7647885259093159E-2</v>
          </cell>
          <cell r="J8">
            <v>-3.4831918352475073E-2</v>
          </cell>
          <cell r="K8">
            <v>-3.9720632587195069E-2</v>
          </cell>
          <cell r="L8">
            <v>1.9178274363549252E-2</v>
          </cell>
          <cell r="M8">
            <v>-2.5390468440958779E-2</v>
          </cell>
        </row>
        <row r="9">
          <cell r="A9" t="str">
            <v>3300 Wood, cork &amp; furniture</v>
          </cell>
          <cell r="B9">
            <v>1.4639541602851372E-2</v>
          </cell>
          <cell r="C9">
            <v>3.7484179918965604E-2</v>
          </cell>
          <cell r="D9">
            <v>5.1108790901867006E-2</v>
          </cell>
          <cell r="E9">
            <v>8.7575108916261302E-3</v>
          </cell>
          <cell r="F9">
            <v>3.369149032062603E-2</v>
          </cell>
          <cell r="G9">
            <v>9.7824828664978755E-3</v>
          </cell>
          <cell r="H9" t="str">
            <v>-</v>
          </cell>
          <cell r="I9">
            <v>-3.6296310054682125E-2</v>
          </cell>
          <cell r="J9">
            <v>2.4996858549752289E-2</v>
          </cell>
          <cell r="K9">
            <v>-7.5625957807056157E-3</v>
          </cell>
          <cell r="L9">
            <v>2.9278259849722321E-2</v>
          </cell>
          <cell r="M9">
            <v>-2.2390742802233292E-2</v>
          </cell>
        </row>
        <row r="10">
          <cell r="A10" t="str">
            <v>3400 Paper &amp; printing</v>
          </cell>
          <cell r="B10">
            <v>5.815512946007876E-2</v>
          </cell>
          <cell r="C10">
            <v>3.8231608333881346E-2</v>
          </cell>
          <cell r="D10">
            <v>0.25150796108672158</v>
          </cell>
          <cell r="E10">
            <v>2.9752041652876402E-2</v>
          </cell>
          <cell r="F10">
            <v>6.3437525012198903E-2</v>
          </cell>
          <cell r="G10">
            <v>0.11513346611173947</v>
          </cell>
          <cell r="H10" t="str">
            <v>-</v>
          </cell>
          <cell r="I10">
            <v>3.8602805205042744E-2</v>
          </cell>
          <cell r="J10">
            <v>6.0039167984886149E-2</v>
          </cell>
          <cell r="K10">
            <v>5.4555501608588498E-2</v>
          </cell>
          <cell r="L10">
            <v>4.455368309157736E-2</v>
          </cell>
          <cell r="M10">
            <v>3.5002153167178432E-2</v>
          </cell>
        </row>
        <row r="11">
          <cell r="A11" t="str">
            <v>3500 Chemical products</v>
          </cell>
          <cell r="B11">
            <v>6.6558717567059569E-2</v>
          </cell>
          <cell r="C11">
            <v>9.1831089841899388E-2</v>
          </cell>
          <cell r="D11">
            <v>0.13716139714155123</v>
          </cell>
          <cell r="E11">
            <v>9.2412762413798449E-2</v>
          </cell>
          <cell r="F11">
            <v>0.22909153151772435</v>
          </cell>
          <cell r="G11">
            <v>8.5770840831666958E-2</v>
          </cell>
          <cell r="H11" t="str">
            <v>-</v>
          </cell>
          <cell r="I11">
            <v>8.6860569127012399E-2</v>
          </cell>
          <cell r="J11">
            <v>0.10607085517445693</v>
          </cell>
          <cell r="K11">
            <v>0.10437085127422206</v>
          </cell>
          <cell r="L11">
            <v>0.14159453579735454</v>
          </cell>
          <cell r="M11">
            <v>5.5232132438491073E-2</v>
          </cell>
        </row>
        <row r="12">
          <cell r="A12" t="str">
            <v>3510 Industrial chemicals</v>
          </cell>
          <cell r="B12">
            <v>1.242950094347646E-2</v>
          </cell>
          <cell r="C12">
            <v>2.4305857624118833E-2</v>
          </cell>
          <cell r="D12">
            <v>6.3122046422613459E-2</v>
          </cell>
          <cell r="E12">
            <v>2.5342702158283454E-2</v>
          </cell>
          <cell r="F12">
            <v>6.5317550991757178E-2</v>
          </cell>
          <cell r="G12">
            <v>1.3160749842013856E-2</v>
          </cell>
          <cell r="H12" t="str">
            <v>-</v>
          </cell>
          <cell r="I12">
            <v>4.7648523162531972E-2</v>
          </cell>
          <cell r="J12">
            <v>3.7200970006929443E-2</v>
          </cell>
          <cell r="K12">
            <v>2.3263983994757039E-2</v>
          </cell>
          <cell r="L12">
            <v>4.7022901698280231E-2</v>
          </cell>
          <cell r="M12">
            <v>1.4015313703438035E-2</v>
          </cell>
        </row>
        <row r="13">
          <cell r="A13" t="str">
            <v>3520 Other chemicals</v>
          </cell>
          <cell r="B13">
            <v>1.7149775406255206E-2</v>
          </cell>
          <cell r="C13">
            <v>4.0401068123203411E-2</v>
          </cell>
          <cell r="D13">
            <v>3.3893472569140541E-2</v>
          </cell>
          <cell r="E13">
            <v>6.4235128956693241E-2</v>
          </cell>
          <cell r="F13">
            <v>6.2548454518614405E-2</v>
          </cell>
          <cell r="G13">
            <v>4.941026921326544E-2</v>
          </cell>
          <cell r="H13" t="str">
            <v>-</v>
          </cell>
          <cell r="I13">
            <v>1.7511983083082366E-2</v>
          </cell>
          <cell r="J13">
            <v>4.0598692629779227E-2</v>
          </cell>
          <cell r="K13">
            <v>5.9784811090139313E-2</v>
          </cell>
          <cell r="L13">
            <v>5.3539534285569602E-2</v>
          </cell>
          <cell r="M13">
            <v>4.0133213991431979E-2</v>
          </cell>
        </row>
        <row r="14">
          <cell r="A14" t="str">
            <v>3512X Chemicals excl. drugs</v>
          </cell>
          <cell r="B14">
            <v>2.4449771951496457E-2</v>
          </cell>
          <cell r="C14">
            <v>4.3085944491756512E-2</v>
          </cell>
          <cell r="D14">
            <v>8.3251468140348034E-2</v>
          </cell>
          <cell r="E14">
            <v>5.605045326827017E-2</v>
          </cell>
          <cell r="F14" t="str">
            <v>-</v>
          </cell>
          <cell r="G14">
            <v>3.6750560724438705E-2</v>
          </cell>
          <cell r="H14" t="str">
            <v>-</v>
          </cell>
          <cell r="I14">
            <v>4.961148154311474E-2</v>
          </cell>
          <cell r="J14">
            <v>5.3695037320217673E-2</v>
          </cell>
          <cell r="K14">
            <v>5.1301197197894888E-2</v>
          </cell>
          <cell r="L14">
            <v>7.5517953143495853E-2</v>
          </cell>
          <cell r="M14">
            <v>3.4760456534551273E-2</v>
          </cell>
        </row>
        <row r="15">
          <cell r="A15" t="str">
            <v>3522 Drugs and medicines</v>
          </cell>
          <cell r="B15">
            <v>5.1296760396692615E-3</v>
          </cell>
          <cell r="C15">
            <v>2.1250547900619882E-2</v>
          </cell>
          <cell r="D15">
            <v>1.3767953421447363E-2</v>
          </cell>
          <cell r="E15">
            <v>3.3742456972068291E-2</v>
          </cell>
          <cell r="F15" t="str">
            <v>-</v>
          </cell>
          <cell r="G15">
            <v>2.6044070291581314E-2</v>
          </cell>
          <cell r="H15" t="str">
            <v>-</v>
          </cell>
          <cell r="I15">
            <v>1.629930538744144E-2</v>
          </cell>
          <cell r="J15">
            <v>2.4104625316498585E-2</v>
          </cell>
          <cell r="K15">
            <v>3.2037368714635098E-2</v>
          </cell>
          <cell r="L15">
            <v>2.5044163448078995E-2</v>
          </cell>
          <cell r="M15">
            <v>1.9539043604847369E-2</v>
          </cell>
        </row>
        <row r="16">
          <cell r="A16" t="str">
            <v>3534A Petrol refineries &amp; products</v>
          </cell>
          <cell r="B16">
            <v>1.2675281243415619E-2</v>
          </cell>
          <cell r="C16">
            <v>9.4827961048602541E-3</v>
          </cell>
          <cell r="D16">
            <v>1.4191264171541335E-2</v>
          </cell>
          <cell r="E16">
            <v>-2.0687436427276908E-2</v>
          </cell>
          <cell r="F16">
            <v>9.7641857419940616E-3</v>
          </cell>
          <cell r="G16">
            <v>-7.0845804250194199E-3</v>
          </cell>
          <cell r="H16" t="str">
            <v>-</v>
          </cell>
          <cell r="I16">
            <v>1.7175482373586872E-2</v>
          </cell>
          <cell r="J16">
            <v>1.9867136204695688E-2</v>
          </cell>
          <cell r="K16">
            <v>-2.1648213434685934E-4</v>
          </cell>
          <cell r="L16">
            <v>7.0222763965060954E-3</v>
          </cell>
          <cell r="M16">
            <v>-7.2978558328591528E-2</v>
          </cell>
        </row>
        <row r="17">
          <cell r="A17" t="str">
            <v>3556A Rubber &amp; plastics products</v>
          </cell>
          <cell r="B17">
            <v>2.4142492466247511E-2</v>
          </cell>
          <cell r="C17">
            <v>1.7535786580020907E-2</v>
          </cell>
          <cell r="D17">
            <v>2.7461872732436002E-2</v>
          </cell>
          <cell r="E17">
            <v>2.2175690904833234E-2</v>
          </cell>
          <cell r="F17">
            <v>9.348933988567186E-2</v>
          </cell>
          <cell r="G17">
            <v>2.949817983590565E-2</v>
          </cell>
          <cell r="H17" t="str">
            <v>-</v>
          </cell>
          <cell r="I17">
            <v>2.1268930771156354E-3</v>
          </cell>
          <cell r="J17">
            <v>8.518256821843229E-3</v>
          </cell>
          <cell r="K17">
            <v>2.1264301426909216E-2</v>
          </cell>
          <cell r="L17">
            <v>3.4004431690267713E-2</v>
          </cell>
          <cell r="M17">
            <v>6.8451817609792839E-2</v>
          </cell>
        </row>
        <row r="18">
          <cell r="A18" t="str">
            <v>3600 Stone, clay &amp; glass</v>
          </cell>
          <cell r="B18">
            <v>2.4307079081363352E-2</v>
          </cell>
          <cell r="C18">
            <v>-8.1096344230280702E-3</v>
          </cell>
          <cell r="D18">
            <v>5.860528788566239E-2</v>
          </cell>
          <cell r="E18">
            <v>7.4175130954469675E-4</v>
          </cell>
          <cell r="F18">
            <v>4.3140745289489565E-2</v>
          </cell>
          <cell r="G18">
            <v>4.7965897352413418E-2</v>
          </cell>
          <cell r="H18" t="str">
            <v>-</v>
          </cell>
          <cell r="I18">
            <v>-1.4184348300882952E-2</v>
          </cell>
          <cell r="J18">
            <v>5.0002970010149181E-3</v>
          </cell>
          <cell r="K18">
            <v>-4.123019879719244E-3</v>
          </cell>
          <cell r="L18">
            <v>2.4236846226896088E-3</v>
          </cell>
          <cell r="M18">
            <v>-6.9356510666350448E-3</v>
          </cell>
        </row>
        <row r="19">
          <cell r="A19" t="str">
            <v>3700 Basic metal industries</v>
          </cell>
          <cell r="B19">
            <v>7.5070201191329053E-2</v>
          </cell>
          <cell r="C19">
            <v>2.4331866536091255E-2</v>
          </cell>
          <cell r="D19">
            <v>5.1846284354678238E-2</v>
          </cell>
          <cell r="E19">
            <v>-5.2594309928082113E-3</v>
          </cell>
          <cell r="F19">
            <v>3.5555467939479599E-2</v>
          </cell>
          <cell r="G19">
            <v>3.2403511215317198E-2</v>
          </cell>
          <cell r="H19" t="str">
            <v>-</v>
          </cell>
          <cell r="I19">
            <v>1.6035769591929948E-2</v>
          </cell>
          <cell r="J19">
            <v>1.7215698815440168E-2</v>
          </cell>
          <cell r="K19">
            <v>-5.4385878278290735E-3</v>
          </cell>
          <cell r="L19">
            <v>-4.1750768573792514E-2</v>
          </cell>
          <cell r="M19">
            <v>3.2510543578126674E-2</v>
          </cell>
        </row>
        <row r="20">
          <cell r="A20" t="str">
            <v>3710 Ferrous metals</v>
          </cell>
          <cell r="B20">
            <v>2.9334418934366682E-2</v>
          </cell>
          <cell r="C20">
            <v>-6.4346516161114227E-3</v>
          </cell>
          <cell r="D20">
            <v>3.0264642353135706E-2</v>
          </cell>
          <cell r="E20">
            <v>-1.6918703921511402E-2</v>
          </cell>
          <cell r="F20">
            <v>2.5338364073887391E-2</v>
          </cell>
          <cell r="G20">
            <v>1.3031296150071868E-2</v>
          </cell>
          <cell r="H20" t="str">
            <v>-</v>
          </cell>
          <cell r="I20">
            <v>-5.7251128837263066E-3</v>
          </cell>
          <cell r="J20">
            <v>1.1849807935514912E-2</v>
          </cell>
          <cell r="K20">
            <v>-8.2154824246840306E-3</v>
          </cell>
          <cell r="L20">
            <v>-3.3752604150857533E-2</v>
          </cell>
          <cell r="M20">
            <v>4.247272737074603E-4</v>
          </cell>
        </row>
        <row r="21">
          <cell r="A21" t="str">
            <v>3720 Non-ferrous metals</v>
          </cell>
          <cell r="B21">
            <v>4.5735782256913611E-2</v>
          </cell>
          <cell r="C21">
            <v>2.8624972859554468E-2</v>
          </cell>
          <cell r="D21">
            <v>2.1588384547480959E-2</v>
          </cell>
          <cell r="E21">
            <v>1.112028610597798E-2</v>
          </cell>
          <cell r="F21">
            <v>1.0244146248534253E-2</v>
          </cell>
          <cell r="G21">
            <v>1.8776020566473376E-2</v>
          </cell>
          <cell r="H21" t="str">
            <v>-</v>
          </cell>
          <cell r="I21">
            <v>2.1036827513461157E-2</v>
          </cell>
          <cell r="J21">
            <v>5.3656314844490495E-3</v>
          </cell>
          <cell r="K21">
            <v>2.6692798290599883E-3</v>
          </cell>
          <cell r="L21">
            <v>-8.1169400217820098E-3</v>
          </cell>
          <cell r="M21">
            <v>3.0888732015141716E-2</v>
          </cell>
        </row>
        <row r="22">
          <cell r="A22" t="str">
            <v>3800 Fabricated metal products and machinery</v>
          </cell>
          <cell r="B22">
            <v>9.6161933582442891E-2</v>
          </cell>
          <cell r="C22">
            <v>0.26072656829610968</v>
          </cell>
          <cell r="D22">
            <v>0.52444779957499488</v>
          </cell>
          <cell r="E22">
            <v>0.16146569347860615</v>
          </cell>
          <cell r="F22">
            <v>0.34779076979142065</v>
          </cell>
          <cell r="G22">
            <v>1.204149365254269</v>
          </cell>
          <cell r="H22" t="str">
            <v>-</v>
          </cell>
          <cell r="I22">
            <v>9.5587569571560123E-3</v>
          </cell>
          <cell r="J22">
            <v>0.37701134523748897</v>
          </cell>
          <cell r="K22">
            <v>0.17296142152941543</v>
          </cell>
          <cell r="L22">
            <v>0.3068632696343645</v>
          </cell>
          <cell r="M22">
            <v>0.48498492790219194</v>
          </cell>
        </row>
        <row r="23">
          <cell r="A23" t="str">
            <v>3810 Fabricated metal products</v>
          </cell>
          <cell r="B23">
            <v>2.5250514387613488E-2</v>
          </cell>
          <cell r="C23">
            <v>3.0079400068455067E-2</v>
          </cell>
          <cell r="D23">
            <v>0.12363579903771561</v>
          </cell>
          <cell r="E23">
            <v>1.1628865777280633E-2</v>
          </cell>
          <cell r="F23">
            <v>9.9953808670244212E-2</v>
          </cell>
          <cell r="G23">
            <v>0.1087535437311864</v>
          </cell>
          <cell r="H23" t="str">
            <v>-</v>
          </cell>
          <cell r="I23">
            <v>-2.7049251633020788E-3</v>
          </cell>
          <cell r="J23">
            <v>0.12004422783571107</v>
          </cell>
          <cell r="K23">
            <v>-1.9667755563472885E-2</v>
          </cell>
          <cell r="L23">
            <v>2.2839987584220987E-2</v>
          </cell>
          <cell r="M23">
            <v>4.1604696497894049E-2</v>
          </cell>
        </row>
        <row r="24">
          <cell r="A24" t="str">
            <v>3820 Non-electrical machinery</v>
          </cell>
          <cell r="B24">
            <v>1.4020181390918577E-2</v>
          </cell>
          <cell r="C24">
            <v>3.1150344797491441E-2</v>
          </cell>
          <cell r="D24">
            <v>0.19878633901809201</v>
          </cell>
          <cell r="E24">
            <v>3.302890600703122E-2</v>
          </cell>
          <cell r="F24">
            <v>2.7029934327476017E-4</v>
          </cell>
          <cell r="G24">
            <v>0.32366469087850042</v>
          </cell>
          <cell r="H24" t="str">
            <v>-</v>
          </cell>
          <cell r="I24">
            <v>7.6330750225236499E-2</v>
          </cell>
          <cell r="J24">
            <v>0.10720785308144806</v>
          </cell>
          <cell r="K24">
            <v>8.350042934305215E-3</v>
          </cell>
          <cell r="L24">
            <v>0.11371676876349426</v>
          </cell>
          <cell r="M24">
            <v>8.9613943581893743E-2</v>
          </cell>
        </row>
        <row r="25">
          <cell r="A25" t="str">
            <v>382X Machinery &amp; equipment, nec</v>
          </cell>
          <cell r="B25">
            <v>9.8701364067459042E-3</v>
          </cell>
          <cell r="C25">
            <v>1.065077272618169E-2</v>
          </cell>
          <cell r="D25">
            <v>0.17564978871887052</v>
          </cell>
          <cell r="E25">
            <v>2.4603213085197192E-2</v>
          </cell>
          <cell r="F25" t="str">
            <v>-</v>
          </cell>
          <cell r="G25">
            <v>0.24334034639849997</v>
          </cell>
          <cell r="H25" t="str">
            <v>-</v>
          </cell>
          <cell r="I25">
            <v>6.2372373104943021E-2</v>
          </cell>
          <cell r="J25">
            <v>0.10269351516153452</v>
          </cell>
          <cell r="K25">
            <v>-2.8565249420338983E-2</v>
          </cell>
          <cell r="L25">
            <v>8.8928115216038606E-2</v>
          </cell>
          <cell r="M25">
            <v>4.1970734923406819E-2</v>
          </cell>
        </row>
        <row r="26">
          <cell r="A26" t="str">
            <v>3825 Office machinery &amp; computers</v>
          </cell>
          <cell r="B26">
            <v>4.1499739934091314E-3</v>
          </cell>
          <cell r="C26">
            <v>2.8139210974335568E-2</v>
          </cell>
          <cell r="D26">
            <v>2.3136843530883956E-2</v>
          </cell>
          <cell r="E26">
            <v>8.4240004582051935E-3</v>
          </cell>
          <cell r="F26" t="str">
            <v>-</v>
          </cell>
          <cell r="G26">
            <v>8.0324814670669681E-2</v>
          </cell>
          <cell r="H26" t="str">
            <v>-</v>
          </cell>
          <cell r="I26">
            <v>1.5098405079151007E-2</v>
          </cell>
          <cell r="J26">
            <v>4.5131411562922665E-3</v>
          </cell>
          <cell r="K26">
            <v>3.6872524204720959E-2</v>
          </cell>
          <cell r="L26">
            <v>2.4789027766135577E-2</v>
          </cell>
          <cell r="M26">
            <v>4.832748364688589E-2</v>
          </cell>
        </row>
        <row r="27">
          <cell r="A27" t="str">
            <v>3830 Electrical machinery</v>
          </cell>
          <cell r="B27">
            <v>1.1265484229212582E-2</v>
          </cell>
          <cell r="C27">
            <v>5.9736674385022073E-2</v>
          </cell>
          <cell r="D27">
            <v>0.15211040751082089</v>
          </cell>
          <cell r="E27">
            <v>9.7053416543170706E-2</v>
          </cell>
          <cell r="F27">
            <v>0.10912671593425545</v>
          </cell>
          <cell r="G27">
            <v>0.57990141657556604</v>
          </cell>
          <cell r="H27" t="str">
            <v>-</v>
          </cell>
          <cell r="I27">
            <v>-3.3249492720698877E-3</v>
          </cell>
          <cell r="J27">
            <v>0.10463906080320486</v>
          </cell>
          <cell r="K27">
            <v>0.10645306233753569</v>
          </cell>
          <cell r="L27">
            <v>0.12693850835147205</v>
          </cell>
          <cell r="M27">
            <v>0.22277681165838334</v>
          </cell>
        </row>
        <row r="28">
          <cell r="A28" t="str">
            <v>383X Electrical mach. excl.  comm.  equipment</v>
          </cell>
          <cell r="B28">
            <v>7.166164101317791E-3</v>
          </cell>
          <cell r="C28">
            <v>4.9527220608656343E-3</v>
          </cell>
          <cell r="D28">
            <v>7.9406641097914885E-2</v>
          </cell>
          <cell r="E28">
            <v>5.236217254684998E-2</v>
          </cell>
          <cell r="F28" t="str">
            <v>-</v>
          </cell>
          <cell r="G28">
            <v>0.25165772402812331</v>
          </cell>
          <cell r="H28" t="str">
            <v>-</v>
          </cell>
          <cell r="I28">
            <v>-2.3241466825984717E-3</v>
          </cell>
          <cell r="J28">
            <v>5.0152043023682653E-2</v>
          </cell>
          <cell r="K28">
            <v>4.7608913689782893E-2</v>
          </cell>
          <cell r="L28">
            <v>5.0224205302745357E-2</v>
          </cell>
          <cell r="M28">
            <v>9.2040354339570016E-2</v>
          </cell>
        </row>
        <row r="29">
          <cell r="A29" t="str">
            <v xml:space="preserve">3832 Radio, TV &amp; communication equipment  </v>
          </cell>
          <cell r="B29">
            <v>4.0990548497471168E-3</v>
          </cell>
          <cell r="C29">
            <v>5.6607096113423017E-2</v>
          </cell>
          <cell r="D29">
            <v>7.2703412916116011E-2</v>
          </cell>
          <cell r="E29">
            <v>4.4690731748186746E-2</v>
          </cell>
          <cell r="F29" t="str">
            <v>-</v>
          </cell>
          <cell r="G29">
            <v>0.32824282922186931</v>
          </cell>
          <cell r="H29" t="str">
            <v>-</v>
          </cell>
          <cell r="I29">
            <v>-1.0051646307747924E-3</v>
          </cell>
          <cell r="J29">
            <v>5.448686794616095E-2</v>
          </cell>
          <cell r="K29">
            <v>5.8901955123595806E-2</v>
          </cell>
          <cell r="L29">
            <v>7.6714040958701199E-2</v>
          </cell>
          <cell r="M29">
            <v>0.13081599937706817</v>
          </cell>
        </row>
        <row r="30">
          <cell r="A30" t="str">
            <v>3840 Transport equipment</v>
          </cell>
          <cell r="B30">
            <v>4.1614363167853705E-2</v>
          </cell>
          <cell r="C30">
            <v>0.13293666836560047</v>
          </cell>
          <cell r="D30">
            <v>1.9083028377362116E-2</v>
          </cell>
          <cell r="E30">
            <v>1.1129394793242089E-2</v>
          </cell>
          <cell r="F30">
            <v>9.3894743983589504E-2</v>
          </cell>
          <cell r="G30">
            <v>0.18541880878367661</v>
          </cell>
          <cell r="H30" t="str">
            <v>-</v>
          </cell>
          <cell r="I30">
            <v>-6.3793637723078195E-2</v>
          </cell>
          <cell r="J30">
            <v>-1.1212199972215614E-2</v>
          </cell>
          <cell r="K30">
            <v>6.87176726028252E-2</v>
          </cell>
          <cell r="L30">
            <v>2.3033329834659336E-3</v>
          </cell>
          <cell r="M30">
            <v>0.12083972305943982</v>
          </cell>
        </row>
        <row r="31">
          <cell r="A31" t="str">
            <v>3841 Shipbuilding</v>
          </cell>
          <cell r="B31">
            <v>6.1536012014205919E-3</v>
          </cell>
          <cell r="C31">
            <v>1.091528896198016E-4</v>
          </cell>
          <cell r="D31">
            <v>-1.1414640783879588E-2</v>
          </cell>
          <cell r="E31">
            <v>3.2219049748709603E-3</v>
          </cell>
          <cell r="F31">
            <v>3.0517984597475171E-3</v>
          </cell>
          <cell r="G31">
            <v>9.4411408736096436E-3</v>
          </cell>
          <cell r="H31" t="str">
            <v>-</v>
          </cell>
          <cell r="I31">
            <v>-8.1664017545889506E-2</v>
          </cell>
          <cell r="J31">
            <v>-7.4176883788274375E-2</v>
          </cell>
          <cell r="K31">
            <v>-7.2259251991803218E-3</v>
          </cell>
          <cell r="L31">
            <v>-1.981947833695766E-3</v>
          </cell>
          <cell r="M31">
            <v>-3.5468810056587183E-3</v>
          </cell>
        </row>
        <row r="32">
          <cell r="A32" t="str">
            <v>3843 Motor vehicles</v>
          </cell>
          <cell r="B32">
            <v>2.9367578616783713E-2</v>
          </cell>
          <cell r="C32">
            <v>0.10676299345941066</v>
          </cell>
          <cell r="D32">
            <v>1.9449185996061439E-2</v>
          </cell>
          <cell r="E32">
            <v>-9.3590525866307263E-3</v>
          </cell>
          <cell r="F32">
            <v>5.9645995571810023E-2</v>
          </cell>
          <cell r="G32">
            <v>0.16654601794438811</v>
          </cell>
          <cell r="H32" t="str">
            <v>-</v>
          </cell>
          <cell r="I32">
            <v>4.4154452846622786E-3</v>
          </cell>
          <cell r="J32">
            <v>4.5625415690927804E-2</v>
          </cell>
          <cell r="K32">
            <v>-6.3855930478957015E-3</v>
          </cell>
          <cell r="L32">
            <v>-3.1096265301279461E-2</v>
          </cell>
          <cell r="M32">
            <v>0.1045227200978055</v>
          </cell>
        </row>
        <row r="33">
          <cell r="A33" t="str">
            <v>3845 Aircraft</v>
          </cell>
          <cell r="B33">
            <v>4.480333503275132E-3</v>
          </cell>
          <cell r="C33">
            <v>3.0148135559905736E-2</v>
          </cell>
          <cell r="D33">
            <v>3.9247313286479724E-3</v>
          </cell>
          <cell r="E33">
            <v>2.3502750294874041E-2</v>
          </cell>
          <cell r="F33">
            <v>1.786696740729668E-2</v>
          </cell>
          <cell r="G33">
            <v>3.9983764734357686E-3</v>
          </cell>
          <cell r="H33" t="str">
            <v>-</v>
          </cell>
          <cell r="I33">
            <v>1.0606547137035132E-2</v>
          </cell>
          <cell r="J33">
            <v>8.6889096566553584E-3</v>
          </cell>
          <cell r="K33">
            <v>7.8253937703902932E-2</v>
          </cell>
          <cell r="L33">
            <v>3.247312848195124E-2</v>
          </cell>
          <cell r="M33">
            <v>1.7461012220485187E-2</v>
          </cell>
        </row>
        <row r="34">
          <cell r="A34" t="str">
            <v>3842A Other transport equipment</v>
          </cell>
          <cell r="B34">
            <v>1.6128498464322183E-3</v>
          </cell>
          <cell r="C34">
            <v>-5.8791488329072135E-3</v>
          </cell>
          <cell r="D34">
            <v>6.5885800313932605E-3</v>
          </cell>
          <cell r="E34">
            <v>-6.520739318203338E-3</v>
          </cell>
          <cell r="F34">
            <v>1.3544540206199052E-2</v>
          </cell>
          <cell r="G34">
            <v>5.5612680643859014E-3</v>
          </cell>
          <cell r="H34" t="str">
            <v>-</v>
          </cell>
          <cell r="I34">
            <v>-1.7317192930558953E-4</v>
          </cell>
          <cell r="J34">
            <v>2.9041287778077637E-3</v>
          </cell>
          <cell r="K34">
            <v>2.5978991926414782E-3</v>
          </cell>
          <cell r="L34">
            <v>1.2192825659338735E-3</v>
          </cell>
          <cell r="M34">
            <v>1.9385299879163414E-3</v>
          </cell>
        </row>
        <row r="35">
          <cell r="A35" t="str">
            <v>3850 Professional goods</v>
          </cell>
          <cell r="B35">
            <v>3.2541812403888881E-3</v>
          </cell>
          <cell r="C35">
            <v>7.0077938878543317E-3</v>
          </cell>
          <cell r="D35">
            <v>3.1020857486351312E-2</v>
          </cell>
          <cell r="E35">
            <v>8.1390190284278234E-3</v>
          </cell>
          <cell r="F35">
            <v>4.3938540088027084E-2</v>
          </cell>
          <cell r="G35">
            <v>4.1948201678491059E-2</v>
          </cell>
          <cell r="H35" t="str">
            <v>-</v>
          </cell>
          <cell r="I35">
            <v>2.1378202186786732E-3</v>
          </cell>
          <cell r="J35">
            <v>4.5806897945422836E-2</v>
          </cell>
          <cell r="K35">
            <v>8.9248014712594321E-3</v>
          </cell>
          <cell r="L35">
            <v>3.857443849985031E-2</v>
          </cell>
          <cell r="M35">
            <v>1.2081079723372315E-2</v>
          </cell>
        </row>
        <row r="36">
          <cell r="A36" t="str">
            <v>3900 Other manufacturing</v>
          </cell>
          <cell r="B36">
            <v>2.8820800986786074E-3</v>
          </cell>
          <cell r="C36">
            <v>-3.7818563327814402E-4</v>
          </cell>
          <cell r="D36">
            <v>1.0261279346913304E-2</v>
          </cell>
          <cell r="E36">
            <v>-1.1732006029204135E-2</v>
          </cell>
          <cell r="F36">
            <v>-1.7114662092736418E-3</v>
          </cell>
          <cell r="G36">
            <v>0.10294873418416418</v>
          </cell>
          <cell r="H36" t="str">
            <v>-</v>
          </cell>
          <cell r="I36">
            <v>-5.4151998327409351E-3</v>
          </cell>
          <cell r="J36">
            <v>8.8381250800660307E-3</v>
          </cell>
          <cell r="K36">
            <v>-1.6385529381602708E-3</v>
          </cell>
          <cell r="L36">
            <v>1.7781218684662772E-2</v>
          </cell>
          <cell r="M36">
            <v>-6.7867592756268454E-4</v>
          </cell>
        </row>
        <row r="37">
          <cell r="A37" t="str">
            <v>4000 Electricity, gas, water</v>
          </cell>
          <cell r="B37">
            <v>0.1842513916396005</v>
          </cell>
          <cell r="C37">
            <v>8.6850766675609495E-2</v>
          </cell>
          <cell r="D37">
            <v>0.10054655275812761</v>
          </cell>
          <cell r="E37">
            <v>0.13399772095000553</v>
          </cell>
          <cell r="F37">
            <v>3.0875469753561761E-2</v>
          </cell>
          <cell r="G37">
            <v>0.14165198018733641</v>
          </cell>
          <cell r="H37" t="str">
            <v>-</v>
          </cell>
          <cell r="I37">
            <v>8.0475351916569363E-2</v>
          </cell>
          <cell r="J37">
            <v>0.17462935293080079</v>
          </cell>
          <cell r="K37">
            <v>7.4925696393761301E-2</v>
          </cell>
          <cell r="L37">
            <v>8.489204026604584E-2</v>
          </cell>
          <cell r="M37">
            <v>7.3583346685755016E-2</v>
          </cell>
        </row>
        <row r="38">
          <cell r="A38" t="str">
            <v>5000 Construction</v>
          </cell>
          <cell r="B38">
            <v>0.2674142686094324</v>
          </cell>
          <cell r="C38">
            <v>0.25674875563902289</v>
          </cell>
          <cell r="D38">
            <v>0.44400131503782431</v>
          </cell>
          <cell r="E38">
            <v>0.10221807599867688</v>
          </cell>
          <cell r="F38">
            <v>5.8908744876924435E-2</v>
          </cell>
          <cell r="G38">
            <v>0.4117036341725992</v>
          </cell>
          <cell r="H38" t="str">
            <v>-</v>
          </cell>
          <cell r="I38">
            <v>0.11660564734356561</v>
          </cell>
          <cell r="J38">
            <v>0.22056845029959585</v>
          </cell>
          <cell r="K38">
            <v>0.18760849987387107</v>
          </cell>
          <cell r="L38">
            <v>4.8213467066853144E-2</v>
          </cell>
          <cell r="M38">
            <v>-6.6342913621082918E-3</v>
          </cell>
        </row>
        <row r="39">
          <cell r="A39" t="str">
            <v>6000 Wholesale and retail trade, restaurants and hotels</v>
          </cell>
          <cell r="B39">
            <v>0.6873605429146421</v>
          </cell>
          <cell r="C39">
            <v>0.62010128284333321</v>
          </cell>
          <cell r="D39">
            <v>0.6497253291842906</v>
          </cell>
          <cell r="E39">
            <v>0.40981310206390514</v>
          </cell>
          <cell r="F39">
            <v>0.65622611466410197</v>
          </cell>
          <cell r="G39">
            <v>0.8419405553372582</v>
          </cell>
          <cell r="H39" t="str">
            <v>-</v>
          </cell>
          <cell r="I39">
            <v>0.31765260403634382</v>
          </cell>
          <cell r="J39">
            <v>0.37116056728656499</v>
          </cell>
          <cell r="K39">
            <v>0.42914607864482657</v>
          </cell>
          <cell r="L39">
            <v>0.69998476272811883</v>
          </cell>
          <cell r="M39">
            <v>0.27027723225397676</v>
          </cell>
        </row>
        <row r="40">
          <cell r="A40" t="str">
            <v>6120 Wholesale and retail trade</v>
          </cell>
          <cell r="B40" t="e">
            <v>#DIV/0!</v>
          </cell>
          <cell r="C40">
            <v>0.56366625651896252</v>
          </cell>
          <cell r="D40">
            <v>0.55687637208151564</v>
          </cell>
          <cell r="E40">
            <v>0.3350056634659544</v>
          </cell>
          <cell r="F40">
            <v>0.6138362757153969</v>
          </cell>
          <cell r="G40" t="e">
            <v>#DIV/0!</v>
          </cell>
          <cell r="H40" t="str">
            <v>-</v>
          </cell>
          <cell r="I40">
            <v>0.39635717459031189</v>
          </cell>
          <cell r="J40">
            <v>0.36557464105027682</v>
          </cell>
          <cell r="K40">
            <v>0.34638244601088325</v>
          </cell>
          <cell r="L40">
            <v>0.66752565296375399</v>
          </cell>
          <cell r="M40">
            <v>0.24501197441802919</v>
          </cell>
        </row>
        <row r="41">
          <cell r="A41" t="str">
            <v>6300 Restaurants and hotels</v>
          </cell>
          <cell r="B41" t="e">
            <v>#DIV/0!</v>
          </cell>
          <cell r="C41">
            <v>5.5557629541714518E-2</v>
          </cell>
          <cell r="D41">
            <v>9.3083436471325109E-2</v>
          </cell>
          <cell r="E41">
            <v>7.4808371190155112E-2</v>
          </cell>
          <cell r="F41">
            <v>4.2083260908260381E-2</v>
          </cell>
          <cell r="G41" t="e">
            <v>#DIV/0!</v>
          </cell>
          <cell r="H41" t="str">
            <v>-</v>
          </cell>
          <cell r="I41">
            <v>-8.5618224800377091E-2</v>
          </cell>
          <cell r="J41">
            <v>3.9567443396392819E-3</v>
          </cell>
          <cell r="K41">
            <v>8.2795070269572543E-2</v>
          </cell>
          <cell r="L41">
            <v>3.3030792270495254E-2</v>
          </cell>
          <cell r="M41">
            <v>2.5223078643351778E-2</v>
          </cell>
        </row>
        <row r="42">
          <cell r="A42" t="str">
            <v>7000 Transports, storage, and communications</v>
          </cell>
          <cell r="B42">
            <v>0.41769111875420056</v>
          </cell>
          <cell r="C42">
            <v>0.31398266938509922</v>
          </cell>
          <cell r="D42">
            <v>0.4341738537641312</v>
          </cell>
          <cell r="E42">
            <v>0.32566463778612847</v>
          </cell>
          <cell r="F42">
            <v>0.30116440537470979</v>
          </cell>
          <cell r="G42">
            <v>0.38919773691221948</v>
          </cell>
          <cell r="H42" t="str">
            <v>-</v>
          </cell>
          <cell r="I42">
            <v>0.37745888814613859</v>
          </cell>
          <cell r="J42">
            <v>0.36260015354554892</v>
          </cell>
          <cell r="K42">
            <v>0.29228595142920299</v>
          </cell>
          <cell r="L42">
            <v>0.17942182205796989</v>
          </cell>
          <cell r="M42">
            <v>0.26381483898025665</v>
          </cell>
        </row>
        <row r="43">
          <cell r="A43" t="str">
            <v>7100 Transport and storage</v>
          </cell>
          <cell r="B43">
            <v>0.23194675467426287</v>
          </cell>
          <cell r="C43">
            <v>0.11266474372213653</v>
          </cell>
          <cell r="D43">
            <v>0.25807741701366166</v>
          </cell>
          <cell r="E43">
            <v>0.1352440092607895</v>
          </cell>
          <cell r="F43">
            <v>0.18493771189091338</v>
          </cell>
          <cell r="G43" t="e">
            <v>#DIV/0!</v>
          </cell>
          <cell r="H43" t="str">
            <v>-</v>
          </cell>
          <cell r="I43" t="e">
            <v>#DIV/0!</v>
          </cell>
          <cell r="J43">
            <v>0.2144518753838883</v>
          </cell>
          <cell r="K43">
            <v>0.13452529126996277</v>
          </cell>
          <cell r="L43">
            <v>5.6499170178756483E-2</v>
          </cell>
          <cell r="M43">
            <v>0.12261705911174448</v>
          </cell>
        </row>
        <row r="44">
          <cell r="A44" t="str">
            <v>7200 Communication services</v>
          </cell>
          <cell r="B44">
            <v>0.18009327715285692</v>
          </cell>
          <cell r="C44">
            <v>0.17627414970929442</v>
          </cell>
          <cell r="D44">
            <v>0.17638037608357013</v>
          </cell>
          <cell r="E44">
            <v>0.16874195135507569</v>
          </cell>
          <cell r="F44">
            <v>0.11638804859834229</v>
          </cell>
          <cell r="G44" t="e">
            <v>#DIV/0!</v>
          </cell>
          <cell r="H44" t="str">
            <v>-</v>
          </cell>
          <cell r="I44" t="e">
            <v>#DIV/0!</v>
          </cell>
          <cell r="J44">
            <v>0.1494539228334896</v>
          </cell>
          <cell r="K44">
            <v>0.14846351940086835</v>
          </cell>
          <cell r="L44">
            <v>0.12172875551942558</v>
          </cell>
          <cell r="M44">
            <v>0.14093724557498807</v>
          </cell>
        </row>
        <row r="45">
          <cell r="A45" t="str">
            <v>8000 Finance,insurance,real estate, &amp; business  services</v>
          </cell>
          <cell r="B45">
            <v>1.267816606829913</v>
          </cell>
          <cell r="C45">
            <v>1.0261329308885654</v>
          </cell>
          <cell r="D45">
            <v>1.1002385805177972</v>
          </cell>
          <cell r="E45">
            <v>1.0035785444665566</v>
          </cell>
          <cell r="F45">
            <v>0.16095812270255247</v>
          </cell>
          <cell r="G45">
            <v>1.0646658339941226</v>
          </cell>
          <cell r="H45" t="str">
            <v>-</v>
          </cell>
          <cell r="I45">
            <v>0.64847358142285771</v>
          </cell>
          <cell r="J45">
            <v>0.78243610070224401</v>
          </cell>
          <cell r="K45">
            <v>0.96412015721879041</v>
          </cell>
          <cell r="L45">
            <v>1.088707950504193</v>
          </cell>
          <cell r="M45">
            <v>0.55213031269275337</v>
          </cell>
        </row>
        <row r="46">
          <cell r="A46" t="str">
            <v>8120 Financial institutions and insurance</v>
          </cell>
          <cell r="B46" t="e">
            <v>#DIV/0!</v>
          </cell>
          <cell r="C46">
            <v>0.17230314064589464</v>
          </cell>
          <cell r="D46">
            <v>0.33010805704558155</v>
          </cell>
          <cell r="E46">
            <v>8.7115839541662604E-2</v>
          </cell>
          <cell r="F46" t="e">
            <v>#DIV/0!</v>
          </cell>
          <cell r="G46" t="e">
            <v>#DIV/0!</v>
          </cell>
          <cell r="H46" t="str">
            <v>-</v>
          </cell>
          <cell r="I46">
            <v>0.15037497320806031</v>
          </cell>
          <cell r="J46">
            <v>0.36737739612768966</v>
          </cell>
          <cell r="K46">
            <v>0.28688825670408696</v>
          </cell>
          <cell r="L46">
            <v>0.2034465452120435</v>
          </cell>
          <cell r="M46">
            <v>0.23895675928336582</v>
          </cell>
        </row>
        <row r="47">
          <cell r="A47" t="str">
            <v>8300 Real Estate and business services</v>
          </cell>
          <cell r="B47" t="e">
            <v>#DIV/0!</v>
          </cell>
          <cell r="C47">
            <v>0.86302008954257237</v>
          </cell>
          <cell r="D47">
            <v>0.77144184506344393</v>
          </cell>
          <cell r="E47">
            <v>0.90558501771450295</v>
          </cell>
          <cell r="F47" t="e">
            <v>#DIV/0!</v>
          </cell>
          <cell r="G47" t="e">
            <v>#DIV/0!</v>
          </cell>
          <cell r="H47" t="str">
            <v>-</v>
          </cell>
          <cell r="I47">
            <v>0.49714644631436128</v>
          </cell>
          <cell r="J47">
            <v>0.41971990984112456</v>
          </cell>
          <cell r="K47">
            <v>0.67698750710329803</v>
          </cell>
          <cell r="L47">
            <v>0.88344784312654911</v>
          </cell>
          <cell r="M47">
            <v>0.31292164157965552</v>
          </cell>
        </row>
        <row r="49">
          <cell r="A49" t="str">
            <v>Non-farm business sector excl. non-market services</v>
          </cell>
          <cell r="B49">
            <v>3.4447263434308506</v>
          </cell>
          <cell r="C49">
            <v>2.819668141958751</v>
          </cell>
          <cell r="D49">
            <v>3.8887863966688223</v>
          </cell>
          <cell r="E49">
            <v>2.2145386598944614</v>
          </cell>
          <cell r="F49">
            <v>2.1279233761038796</v>
          </cell>
          <cell r="G49">
            <v>4.4912743535420612</v>
          </cell>
          <cell r="H49" t="str">
            <v>-</v>
          </cell>
          <cell r="I49">
            <v>2.6891874014486725</v>
          </cell>
          <cell r="J49">
            <v>2.5041411099672639</v>
          </cell>
          <cell r="K49">
            <v>2.3224609071740265</v>
          </cell>
          <cell r="L49">
            <v>2.6763185160699976</v>
          </cell>
          <cell r="M49">
            <v>1.6883542457733662</v>
          </cell>
        </row>
      </sheetData>
      <sheetData sheetId="4">
        <row r="3">
          <cell r="A3" t="str">
            <v>1990-97</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0.17366893643409706</v>
          </cell>
          <cell r="C5">
            <v>0.25129961302800308</v>
          </cell>
          <cell r="D5">
            <v>8.3123934903817625E-3</v>
          </cell>
          <cell r="E5">
            <v>1.2854835520358718E-2</v>
          </cell>
          <cell r="F5" t="e">
            <v>#DIV/0!</v>
          </cell>
          <cell r="G5">
            <v>-7.8347132038939782E-3</v>
          </cell>
          <cell r="H5">
            <v>0.11748686399649982</v>
          </cell>
          <cell r="I5">
            <v>1.8698390298477034</v>
          </cell>
          <cell r="J5" t="str">
            <v>-</v>
          </cell>
          <cell r="K5">
            <v>0.17306240011435536</v>
          </cell>
          <cell r="L5">
            <v>5.3217728194326221E-2</v>
          </cell>
          <cell r="M5">
            <v>6.6117981118172706E-4</v>
          </cell>
        </row>
        <row r="6">
          <cell r="A6" t="str">
            <v>3000 Total manufacturing industry</v>
          </cell>
          <cell r="B6">
            <v>0.308684092311932</v>
          </cell>
          <cell r="C6">
            <v>0.61966198755494706</v>
          </cell>
          <cell r="D6">
            <v>1.5206049642686648</v>
          </cell>
          <cell r="E6">
            <v>0.45034646384152388</v>
          </cell>
          <cell r="F6">
            <v>0.40618174597873496</v>
          </cell>
          <cell r="G6">
            <v>0.3493441184425361</v>
          </cell>
          <cell r="H6">
            <v>0.5879884964904557</v>
          </cell>
          <cell r="I6">
            <v>0.37783108677547467</v>
          </cell>
          <cell r="J6" t="str">
            <v>-</v>
          </cell>
          <cell r="K6">
            <v>0.2070707005304275</v>
          </cell>
          <cell r="L6">
            <v>0.8231029131250529</v>
          </cell>
          <cell r="M6">
            <v>-0.21565114779452965</v>
          </cell>
        </row>
        <row r="7">
          <cell r="A7" t="str">
            <v>3100 Food, drink &amp; tobacco</v>
          </cell>
          <cell r="B7">
            <v>6.9063262103053039E-2</v>
          </cell>
          <cell r="C7">
            <v>6.1511613908739694E-2</v>
          </cell>
          <cell r="D7">
            <v>6.888978360119731E-2</v>
          </cell>
          <cell r="E7">
            <v>9.1069871988458923E-2</v>
          </cell>
          <cell r="F7">
            <v>8.4368375376420196E-2</v>
          </cell>
          <cell r="G7">
            <v>-7.2212844820589601E-3</v>
          </cell>
          <cell r="H7">
            <v>0.11417714850064828</v>
          </cell>
          <cell r="I7">
            <v>6.9449301439821698E-2</v>
          </cell>
          <cell r="J7" t="str">
            <v>-</v>
          </cell>
          <cell r="K7">
            <v>3.7625938672612935E-2</v>
          </cell>
          <cell r="L7">
            <v>2.6239167946519263E-3</v>
          </cell>
          <cell r="M7">
            <v>-6.9193689717472223E-2</v>
          </cell>
        </row>
        <row r="8">
          <cell r="A8" t="str">
            <v>3200 Textiles, footwear &amp; leather</v>
          </cell>
          <cell r="B8">
            <v>-1.9806634411457257E-2</v>
          </cell>
          <cell r="C8">
            <v>4.6415675745314997E-3</v>
          </cell>
          <cell r="D8">
            <v>-2.9049093735502313E-2</v>
          </cell>
          <cell r="E8">
            <v>-4.2466474689964007E-2</v>
          </cell>
          <cell r="F8">
            <v>8.3184664180113305E-2</v>
          </cell>
          <cell r="G8">
            <v>-7.284348165511087E-2</v>
          </cell>
          <cell r="H8">
            <v>-8.7065633536852708E-3</v>
          </cell>
          <cell r="I8">
            <v>3.8161048482172003E-3</v>
          </cell>
          <cell r="J8" t="str">
            <v>-</v>
          </cell>
          <cell r="K8">
            <v>-2.3134087541760422E-2</v>
          </cell>
          <cell r="L8">
            <v>1.2135184758549683E-2</v>
          </cell>
          <cell r="M8">
            <v>-8.6153633497176391E-2</v>
          </cell>
        </row>
        <row r="9">
          <cell r="A9" t="str">
            <v>3300 Wood, cork &amp; furniture</v>
          </cell>
          <cell r="B9">
            <v>1.3811435405707386E-2</v>
          </cell>
          <cell r="C9">
            <v>4.3006036388416186E-2</v>
          </cell>
          <cell r="D9">
            <v>7.8036807869460809E-2</v>
          </cell>
          <cell r="E9">
            <v>-7.2937260411831109E-4</v>
          </cell>
          <cell r="F9">
            <v>-3.7448736245738897E-3</v>
          </cell>
          <cell r="G9">
            <v>-3.561384232204759E-2</v>
          </cell>
          <cell r="H9">
            <v>4.9223722225575804E-3</v>
          </cell>
          <cell r="I9">
            <v>2.1166807865002697E-2</v>
          </cell>
          <cell r="J9" t="str">
            <v>-</v>
          </cell>
          <cell r="K9">
            <v>-7.9877901650689583E-3</v>
          </cell>
          <cell r="L9">
            <v>9.0027149464344449E-4</v>
          </cell>
          <cell r="M9">
            <v>-5.1326708195355486E-3</v>
          </cell>
        </row>
        <row r="10">
          <cell r="A10" t="str">
            <v>3400 Paper &amp; printing</v>
          </cell>
          <cell r="B10">
            <v>6.3386344152245838E-2</v>
          </cell>
          <cell r="C10">
            <v>-4.8987254781151261E-3</v>
          </cell>
          <cell r="D10">
            <v>0.19210666502284515</v>
          </cell>
          <cell r="E10">
            <v>1.5886620106756684E-2</v>
          </cell>
          <cell r="F10">
            <v>3.6250633470740687E-2</v>
          </cell>
          <cell r="G10">
            <v>-1.415539643136794E-2</v>
          </cell>
          <cell r="H10">
            <v>4.7716657034282406E-2</v>
          </cell>
          <cell r="I10">
            <v>3.6716987128470276E-2</v>
          </cell>
          <cell r="J10" t="str">
            <v>-</v>
          </cell>
          <cell r="K10">
            <v>1.2380304508328608E-2</v>
          </cell>
          <cell r="L10">
            <v>-4.4727563074473025E-3</v>
          </cell>
          <cell r="M10">
            <v>-2.8826739023884794E-2</v>
          </cell>
        </row>
        <row r="11">
          <cell r="A11" t="str">
            <v>3500 Chemical products</v>
          </cell>
          <cell r="B11">
            <v>3.9413241621795062E-2</v>
          </cell>
          <cell r="C11">
            <v>0.1082811485226937</v>
          </cell>
          <cell r="D11">
            <v>0.1010380582674183</v>
          </cell>
          <cell r="E11">
            <v>0.10533246359051511</v>
          </cell>
          <cell r="F11">
            <v>2.2322545507887322E-2</v>
          </cell>
          <cell r="G11">
            <v>7.6578371921314906E-2</v>
          </cell>
          <cell r="H11">
            <v>0.23150343459912945</v>
          </cell>
          <cell r="I11">
            <v>1.3569097000954581E-2</v>
          </cell>
          <cell r="J11" t="str">
            <v>-</v>
          </cell>
          <cell r="K11">
            <v>0.11003149152484418</v>
          </cell>
          <cell r="L11">
            <v>0.1229434216377904</v>
          </cell>
          <cell r="M11">
            <v>8.5041330420618164E-2</v>
          </cell>
        </row>
        <row r="12">
          <cell r="A12" t="str">
            <v>3510 Industrial chemicals</v>
          </cell>
          <cell r="B12">
            <v>8.5980034342779572E-3</v>
          </cell>
          <cell r="C12">
            <v>3.1085653998751087E-2</v>
          </cell>
          <cell r="D12">
            <v>5.3343651782480059E-2</v>
          </cell>
          <cell r="E12">
            <v>2.3961184899319827E-2</v>
          </cell>
          <cell r="F12">
            <v>1.8902966879989953E-3</v>
          </cell>
          <cell r="G12">
            <v>3.1619659233987477E-2</v>
          </cell>
          <cell r="H12">
            <v>0.1053668002899107</v>
          </cell>
          <cell r="I12">
            <v>2.2275430860393072E-2</v>
          </cell>
          <cell r="J12" t="str">
            <v>-</v>
          </cell>
          <cell r="K12">
            <v>2.8081722616864407E-2</v>
          </cell>
          <cell r="L12">
            <v>2.0035603384455949E-2</v>
          </cell>
          <cell r="M12">
            <v>5.9096350799040624E-2</v>
          </cell>
        </row>
        <row r="13">
          <cell r="A13" t="str">
            <v>3520 Other chemicals</v>
          </cell>
          <cell r="B13">
            <v>1.1863588457556196E-2</v>
          </cell>
          <cell r="C13">
            <v>2.837840785630686E-2</v>
          </cell>
          <cell r="D13">
            <v>4.5429789417279071E-3</v>
          </cell>
          <cell r="E13">
            <v>5.6093474710369753E-2</v>
          </cell>
          <cell r="F13">
            <v>2.4221425404891712E-2</v>
          </cell>
          <cell r="G13">
            <v>3.6496361621022495E-2</v>
          </cell>
          <cell r="H13">
            <v>4.1396329245130994E-2</v>
          </cell>
          <cell r="I13">
            <v>5.2355162089812498E-3</v>
          </cell>
          <cell r="J13" t="str">
            <v>-</v>
          </cell>
          <cell r="K13">
            <v>5.8503027922170693E-2</v>
          </cell>
          <cell r="L13">
            <v>4.9403243137129051E-2</v>
          </cell>
          <cell r="M13">
            <v>3.1276772005304279E-2</v>
          </cell>
        </row>
        <row r="14">
          <cell r="A14" t="str">
            <v>3512X Chemicals excl. drugs</v>
          </cell>
          <cell r="B14">
            <v>1.6912874993646174E-2</v>
          </cell>
          <cell r="C14">
            <v>4.1764477021140015E-2</v>
          </cell>
          <cell r="D14">
            <v>5.6029919797279552E-2</v>
          </cell>
          <cell r="E14">
            <v>5.2239909099651316E-2</v>
          </cell>
          <cell r="F14">
            <v>8.0781474175736744E-3</v>
          </cell>
          <cell r="G14">
            <v>4.8878550578375798E-2</v>
          </cell>
          <cell r="H14">
            <v>0.13145302182228788</v>
          </cell>
          <cell r="I14">
            <v>2.4994984574399141E-2</v>
          </cell>
          <cell r="J14" t="str">
            <v>-</v>
          </cell>
          <cell r="K14">
            <v>5.5222878892211197E-2</v>
          </cell>
          <cell r="L14">
            <v>4.6342385905936138E-2</v>
          </cell>
          <cell r="M14">
            <v>6.7121841391254655E-2</v>
          </cell>
        </row>
        <row r="15">
          <cell r="A15" t="str">
            <v>3522 Drugs and medicines</v>
          </cell>
          <cell r="B15">
            <v>3.548553566660939E-3</v>
          </cell>
          <cell r="C15">
            <v>1.7696279985573524E-2</v>
          </cell>
          <cell r="D15">
            <v>1.8454278350406056E-3</v>
          </cell>
          <cell r="E15">
            <v>2.7847229765464394E-2</v>
          </cell>
          <cell r="F15">
            <v>1.804230542493588E-2</v>
          </cell>
          <cell r="G15">
            <v>1.9237292707396249E-2</v>
          </cell>
          <cell r="H15">
            <v>1.5309927120006596E-2</v>
          </cell>
          <cell r="I15">
            <v>2.5239495824042222E-3</v>
          </cell>
          <cell r="J15" t="str">
            <v>-</v>
          </cell>
          <cell r="K15">
            <v>3.1350544517445157E-2</v>
          </cell>
          <cell r="L15">
            <v>2.3109389891725039E-2</v>
          </cell>
          <cell r="M15">
            <v>2.3257228462444397E-2</v>
          </cell>
        </row>
        <row r="16">
          <cell r="A16" t="str">
            <v>3534A Petrol refineries &amp; products</v>
          </cell>
          <cell r="B16">
            <v>8.768328680451248E-3</v>
          </cell>
          <cell r="C16">
            <v>4.5397272183468566E-3</v>
          </cell>
          <cell r="D16">
            <v>2.5347145781532091E-2</v>
          </cell>
          <cell r="E16">
            <v>1.3702778407310968E-2</v>
          </cell>
          <cell r="F16">
            <v>3.8693162558641461E-3</v>
          </cell>
          <cell r="G16">
            <v>4.9352780650029435E-3</v>
          </cell>
          <cell r="H16">
            <v>5.3371140627361202E-2</v>
          </cell>
          <cell r="I16">
            <v>-9.6054130324625762E-3</v>
          </cell>
          <cell r="J16" t="str">
            <v>-</v>
          </cell>
          <cell r="K16">
            <v>2.8112884100365992E-3</v>
          </cell>
          <cell r="L16">
            <v>1.3591646655174707E-2</v>
          </cell>
          <cell r="M16">
            <v>-2.2340685563302893E-2</v>
          </cell>
        </row>
        <row r="17">
          <cell r="A17" t="str">
            <v>3556A Rubber &amp; plastics products</v>
          </cell>
          <cell r="B17">
            <v>1.0183034615686823E-2</v>
          </cell>
          <cell r="C17">
            <v>4.4339894465451189E-2</v>
          </cell>
          <cell r="D17">
            <v>1.7815490096778786E-2</v>
          </cell>
          <cell r="E17">
            <v>1.1664433226970717E-2</v>
          </cell>
          <cell r="F17">
            <v>-7.704681463496961E-3</v>
          </cell>
          <cell r="G17">
            <v>3.5556019527571061E-3</v>
          </cell>
          <cell r="H17">
            <v>3.137981631711196E-2</v>
          </cell>
          <cell r="I17">
            <v>-4.9288251536235388E-3</v>
          </cell>
          <cell r="J17" t="str">
            <v>-</v>
          </cell>
          <cell r="K17">
            <v>2.0652278118757292E-2</v>
          </cell>
          <cell r="L17">
            <v>3.9907317347122925E-2</v>
          </cell>
          <cell r="M17">
            <v>1.6986831232902691E-2</v>
          </cell>
        </row>
        <row r="18">
          <cell r="A18" t="str">
            <v>3600 Stone, clay &amp; glass</v>
          </cell>
          <cell r="B18">
            <v>5.0793251916959525E-3</v>
          </cell>
          <cell r="C18">
            <v>-1.6978412632650903E-3</v>
          </cell>
          <cell r="D18">
            <v>-7.5177982730134634E-3</v>
          </cell>
          <cell r="E18">
            <v>-3.081987461593742E-3</v>
          </cell>
          <cell r="F18">
            <v>4.7974641066274339E-3</v>
          </cell>
          <cell r="G18">
            <v>-1.060131201933857E-3</v>
          </cell>
          <cell r="H18">
            <v>1.4126742885144521E-2</v>
          </cell>
          <cell r="I18">
            <v>1.5171211249205263E-2</v>
          </cell>
          <cell r="J18" t="str">
            <v>-</v>
          </cell>
          <cell r="K18">
            <v>-9.5647503858540903E-3</v>
          </cell>
          <cell r="L18">
            <v>1.0150291918958748E-2</v>
          </cell>
          <cell r="M18">
            <v>-1.0651656897332865E-2</v>
          </cell>
        </row>
        <row r="19">
          <cell r="A19" t="str">
            <v>3700 Basic metal industries</v>
          </cell>
          <cell r="B19">
            <v>2.234034318728155E-2</v>
          </cell>
          <cell r="C19">
            <v>5.3319746562372261E-2</v>
          </cell>
          <cell r="D19">
            <v>9.8211778001254274E-2</v>
          </cell>
          <cell r="E19">
            <v>1.8945669663383704E-2</v>
          </cell>
          <cell r="F19">
            <v>4.4995129862783874E-2</v>
          </cell>
          <cell r="G19">
            <v>3.4334433730358882E-2</v>
          </cell>
          <cell r="H19">
            <v>1.4628575704368253E-2</v>
          </cell>
          <cell r="I19">
            <v>2.0483361890315768E-2</v>
          </cell>
          <cell r="J19" t="str">
            <v>-</v>
          </cell>
          <cell r="K19">
            <v>-9.0858023629447528E-3</v>
          </cell>
          <cell r="L19">
            <v>2.6178583150774447E-2</v>
          </cell>
          <cell r="M19">
            <v>2.9825852092995327E-2</v>
          </cell>
        </row>
        <row r="20">
          <cell r="A20" t="str">
            <v>3710 Ferrous metals</v>
          </cell>
          <cell r="B20">
            <v>8.7294496534764746E-3</v>
          </cell>
          <cell r="C20">
            <v>2.4357547526705204E-2</v>
          </cell>
          <cell r="D20">
            <v>7.8632341731590741E-2</v>
          </cell>
          <cell r="E20">
            <v>1.0714574870706253E-2</v>
          </cell>
          <cell r="F20">
            <v>3.2048275661823063E-2</v>
          </cell>
          <cell r="G20">
            <v>3.5495330004019068E-2</v>
          </cell>
          <cell r="H20">
            <v>1.0231105474928314E-2</v>
          </cell>
          <cell r="I20">
            <v>1.1238969600138692E-2</v>
          </cell>
          <cell r="J20" t="str">
            <v>-</v>
          </cell>
          <cell r="K20">
            <v>-3.7317590802879454E-3</v>
          </cell>
          <cell r="L20">
            <v>1.477959217635445E-2</v>
          </cell>
          <cell r="M20">
            <v>1.8947853326369737E-2</v>
          </cell>
        </row>
        <row r="21">
          <cell r="A21" t="str">
            <v>3720 Non-ferrous metals</v>
          </cell>
          <cell r="B21">
            <v>1.3610497097168262E-2</v>
          </cell>
          <cell r="C21">
            <v>2.8962485638770411E-2</v>
          </cell>
          <cell r="D21">
            <v>1.9678488239695761E-2</v>
          </cell>
          <cell r="E21">
            <v>8.2310906914950001E-3</v>
          </cell>
          <cell r="F21">
            <v>1.2968145969987369E-2</v>
          </cell>
          <cell r="G21">
            <v>-1.1615075494230982E-3</v>
          </cell>
          <cell r="H21">
            <v>4.3974702294394532E-3</v>
          </cell>
          <cell r="I21">
            <v>9.2150030649761558E-3</v>
          </cell>
          <cell r="J21" t="str">
            <v>-</v>
          </cell>
          <cell r="K21">
            <v>-5.3772233758521875E-3</v>
          </cell>
          <cell r="L21">
            <v>1.1398073110422288E-2</v>
          </cell>
          <cell r="M21">
            <v>1.0878107533578572E-2</v>
          </cell>
        </row>
        <row r="22">
          <cell r="A22" t="str">
            <v>3800 Fabricated metal products and machinery</v>
          </cell>
          <cell r="B22">
            <v>0.11415709682197268</v>
          </cell>
          <cell r="C22">
            <v>0.3490430859317098</v>
          </cell>
          <cell r="D22">
            <v>1.0212178078722685</v>
          </cell>
          <cell r="E22">
            <v>0.2607055232847843</v>
          </cell>
          <cell r="F22">
            <v>0.13350482189334817</v>
          </cell>
          <cell r="G22">
            <v>0.37502055820191332</v>
          </cell>
          <cell r="H22">
            <v>0.16630440677997749</v>
          </cell>
          <cell r="I22">
            <v>0.19126467927153326</v>
          </cell>
          <cell r="J22" t="str">
            <v>-</v>
          </cell>
          <cell r="K22">
            <v>0.10196055334692304</v>
          </cell>
          <cell r="L22">
            <v>0.6500042635707467</v>
          </cell>
          <cell r="M22">
            <v>-0.12698423422510863</v>
          </cell>
        </row>
        <row r="23">
          <cell r="A23" t="str">
            <v>3810 Fabricated metal products</v>
          </cell>
          <cell r="B23">
            <v>1.7627735957769228E-3</v>
          </cell>
          <cell r="C23">
            <v>1.7031993027405348E-2</v>
          </cell>
          <cell r="D23">
            <v>0.10204422334629772</v>
          </cell>
          <cell r="E23">
            <v>3.7314546715994018E-2</v>
          </cell>
          <cell r="F23">
            <v>-2.8643732276549497E-2</v>
          </cell>
          <cell r="G23">
            <v>8.5394450528642959E-3</v>
          </cell>
          <cell r="H23">
            <v>9.56379104076799E-3</v>
          </cell>
          <cell r="I23">
            <v>4.6124986769947383E-2</v>
          </cell>
          <cell r="J23" t="str">
            <v>-</v>
          </cell>
          <cell r="K23">
            <v>-2.1090898248871125E-2</v>
          </cell>
          <cell r="L23">
            <v>4.4320370430150156E-2</v>
          </cell>
          <cell r="M23">
            <v>4.3477216529451579E-2</v>
          </cell>
        </row>
        <row r="24">
          <cell r="A24" t="str">
            <v>3820 Non-electrical machinery</v>
          </cell>
          <cell r="B24">
            <v>3.4674234508523472E-2</v>
          </cell>
          <cell r="C24">
            <v>8.8457412903684862E-2</v>
          </cell>
          <cell r="D24">
            <v>0.1672960334251658</v>
          </cell>
          <cell r="E24">
            <v>6.0235526716046511E-2</v>
          </cell>
          <cell r="F24">
            <v>7.7348645309471525E-2</v>
          </cell>
          <cell r="G24">
            <v>-3.9686137122887676E-2</v>
          </cell>
          <cell r="H24">
            <v>4.0188961977332176E-2</v>
          </cell>
          <cell r="I24">
            <v>5.7801087824838976E-2</v>
          </cell>
          <cell r="J24" t="str">
            <v>-</v>
          </cell>
          <cell r="K24">
            <v>1.1834054469757259E-2</v>
          </cell>
          <cell r="L24">
            <v>0.25044447488243721</v>
          </cell>
          <cell r="M24">
            <v>-9.142438698153306E-2</v>
          </cell>
        </row>
        <row r="25">
          <cell r="A25" t="str">
            <v>382X Machinery &amp; equipment, nec</v>
          </cell>
          <cell r="B25">
            <v>2.4410665845773876E-2</v>
          </cell>
          <cell r="C25">
            <v>6.283162281712569E-2</v>
          </cell>
          <cell r="D25">
            <v>0.14782206104749643</v>
          </cell>
          <cell r="E25">
            <v>4.4872039845417613E-2</v>
          </cell>
          <cell r="F25">
            <v>7.6689305948384037E-2</v>
          </cell>
          <cell r="G25">
            <v>-2.9839532036924386E-2</v>
          </cell>
          <cell r="H25">
            <v>3.7532158272615322E-2</v>
          </cell>
          <cell r="I25">
            <v>6.3722230590608775E-2</v>
          </cell>
          <cell r="J25" t="str">
            <v>-</v>
          </cell>
          <cell r="K25">
            <v>-3.0619665224335426E-2</v>
          </cell>
          <cell r="L25">
            <v>0.19584994038235118</v>
          </cell>
          <cell r="M25">
            <v>-0.10837264394467942</v>
          </cell>
        </row>
        <row r="26">
          <cell r="A26" t="str">
            <v>3825 Office machinery &amp; computers</v>
          </cell>
          <cell r="B26">
            <v>1.026367924470885E-2</v>
          </cell>
          <cell r="C26">
            <v>2.5972885348479233E-2</v>
          </cell>
          <cell r="D26">
            <v>1.9471112396017322E-2</v>
          </cell>
          <cell r="E26">
            <v>1.5363975948184961E-2</v>
          </cell>
          <cell r="F26">
            <v>6.6696219945175882E-4</v>
          </cell>
          <cell r="G26">
            <v>-9.8487343661630231E-3</v>
          </cell>
          <cell r="H26">
            <v>2.6564554029243196E-3</v>
          </cell>
          <cell r="I26">
            <v>-6.4288037202701372E-3</v>
          </cell>
          <cell r="J26" t="str">
            <v>-</v>
          </cell>
          <cell r="K26">
            <v>4.2315573775507154E-2</v>
          </cell>
          <cell r="L26">
            <v>5.459400885375687E-2</v>
          </cell>
          <cell r="M26">
            <v>1.661830675242203E-2</v>
          </cell>
        </row>
        <row r="27">
          <cell r="A27" t="str">
            <v>3830 Electrical machinery</v>
          </cell>
          <cell r="B27">
            <v>2.7860390594079916E-2</v>
          </cell>
          <cell r="C27">
            <v>7.408096959001996E-2</v>
          </cell>
          <cell r="D27">
            <v>0.75844941135764998</v>
          </cell>
          <cell r="E27">
            <v>0.10992307609538775</v>
          </cell>
          <cell r="F27">
            <v>4.2450986392232694E-2</v>
          </cell>
          <cell r="G27">
            <v>0.40269925564214715</v>
          </cell>
          <cell r="H27">
            <v>7.6610111198582423E-2</v>
          </cell>
          <cell r="I27">
            <v>4.4212500458445013E-2</v>
          </cell>
          <cell r="J27" t="str">
            <v>-</v>
          </cell>
          <cell r="K27">
            <v>8.4018297632100655E-2</v>
          </cell>
          <cell r="L27">
            <v>0.43693071743887962</v>
          </cell>
          <cell r="M27">
            <v>-0.1104264139152238</v>
          </cell>
        </row>
        <row r="28">
          <cell r="A28" t="str">
            <v>383X Electrical mach. excl.  comm.  equipment</v>
          </cell>
          <cell r="B28">
            <v>1.7722883949176014E-2</v>
          </cell>
          <cell r="C28">
            <v>1.194895232031001E-2</v>
          </cell>
          <cell r="D28">
            <v>0.3959372950314391</v>
          </cell>
          <cell r="E28">
            <v>5.9307046086407335E-2</v>
          </cell>
          <cell r="F28">
            <v>5.207451666963582E-2</v>
          </cell>
          <cell r="G28">
            <v>0.17475466054635039</v>
          </cell>
          <cell r="H28">
            <v>5.4517684764425825E-3</v>
          </cell>
          <cell r="I28">
            <v>1.9629903261192211E-2</v>
          </cell>
          <cell r="J28" t="str">
            <v>-</v>
          </cell>
          <cell r="K28">
            <v>4.1356795925496931E-2</v>
          </cell>
          <cell r="L28">
            <v>0.1728751676729621</v>
          </cell>
          <cell r="M28">
            <v>-5.7224333045444643E-2</v>
          </cell>
        </row>
        <row r="29">
          <cell r="A29" t="str">
            <v xml:space="preserve">3832 Radio, TV &amp; communication equipment  </v>
          </cell>
          <cell r="B29">
            <v>1.0137617226857278E-2</v>
          </cell>
          <cell r="C29">
            <v>6.2372716720308793E-2</v>
          </cell>
          <cell r="D29">
            <v>0.36251211632623953</v>
          </cell>
          <cell r="E29">
            <v>5.061812952861592E-2</v>
          </cell>
          <cell r="F29">
            <v>-9.641185397951826E-3</v>
          </cell>
          <cell r="G29">
            <v>0.2279398887375983</v>
          </cell>
          <cell r="H29">
            <v>7.1157756301496566E-2</v>
          </cell>
          <cell r="I29">
            <v>2.4592291969955386E-2</v>
          </cell>
          <cell r="J29" t="str">
            <v>-</v>
          </cell>
          <cell r="K29">
            <v>4.266029430763827E-2</v>
          </cell>
          <cell r="L29">
            <v>0.2640540960251585</v>
          </cell>
          <cell r="M29">
            <v>-5.3216527974687546E-2</v>
          </cell>
        </row>
        <row r="30">
          <cell r="A30" t="str">
            <v>3840 Transport equipment</v>
          </cell>
          <cell r="B30">
            <v>4.6318591295629818E-2</v>
          </cell>
          <cell r="C30">
            <v>0.15157497430976641</v>
          </cell>
          <cell r="D30">
            <v>1.7655582077949612E-2</v>
          </cell>
          <cell r="E30">
            <v>3.714360427241073E-2</v>
          </cell>
          <cell r="F30">
            <v>1.2417791132117043E-3</v>
          </cell>
          <cell r="G30">
            <v>2.0204500578393802E-2</v>
          </cell>
          <cell r="H30">
            <v>2.0567055642047961E-2</v>
          </cell>
          <cell r="I30">
            <v>3.4889112455766279E-2</v>
          </cell>
          <cell r="J30" t="str">
            <v>-</v>
          </cell>
          <cell r="K30">
            <v>2.4378323960639704E-2</v>
          </cell>
          <cell r="L30">
            <v>-1.4773335552419681E-2</v>
          </cell>
          <cell r="M30">
            <v>3.9551980338830027E-2</v>
          </cell>
        </row>
        <row r="31">
          <cell r="A31" t="str">
            <v>3841 Shipbuilding</v>
          </cell>
          <cell r="B31">
            <v>6.8490796787938901E-3</v>
          </cell>
          <cell r="C31">
            <v>5.1345403092330029E-3</v>
          </cell>
          <cell r="D31">
            <v>2.3428069657681221E-2</v>
          </cell>
          <cell r="E31">
            <v>-6.9911109566882807E-3</v>
          </cell>
          <cell r="F31">
            <v>-1.5141258230199129E-4</v>
          </cell>
          <cell r="G31">
            <v>8.3208392432089443E-3</v>
          </cell>
          <cell r="H31">
            <v>3.4282130087348096E-3</v>
          </cell>
          <cell r="I31">
            <v>2.7442759969235068E-2</v>
          </cell>
          <cell r="J31" t="str">
            <v>-</v>
          </cell>
          <cell r="K31">
            <v>-9.2605689316033867E-3</v>
          </cell>
          <cell r="L31">
            <v>-1.0656460368500301E-2</v>
          </cell>
          <cell r="M31">
            <v>-6.2951010497590415E-3</v>
          </cell>
        </row>
        <row r="32">
          <cell r="A32" t="str">
            <v>3843 Motor vehicles</v>
          </cell>
          <cell r="B32">
            <v>3.2687864481609166E-2</v>
          </cell>
          <cell r="C32">
            <v>0.13767135797366498</v>
          </cell>
          <cell r="D32">
            <v>-8.1554482168600135E-3</v>
          </cell>
          <cell r="E32">
            <v>1.3257278972071075E-2</v>
          </cell>
          <cell r="F32">
            <v>1.0184339336451964E-2</v>
          </cell>
          <cell r="G32">
            <v>1.0606353702274406E-2</v>
          </cell>
          <cell r="H32">
            <v>1.3988158915146369E-2</v>
          </cell>
          <cell r="I32">
            <v>2.2061511028755344E-3</v>
          </cell>
          <cell r="J32" t="str">
            <v>-</v>
          </cell>
          <cell r="K32">
            <v>3.3609913746464742E-2</v>
          </cell>
          <cell r="L32">
            <v>3.9410925962118523E-2</v>
          </cell>
          <cell r="M32">
            <v>4.1515587765606696E-2</v>
          </cell>
        </row>
        <row r="33">
          <cell r="A33" t="str">
            <v>3845 Aircraft</v>
          </cell>
          <cell r="B33">
            <v>4.9868944921096304E-3</v>
          </cell>
          <cell r="C33">
            <v>-2.013031838523347E-4</v>
          </cell>
          <cell r="D33">
            <v>8.4177083771908815E-4</v>
          </cell>
          <cell r="E33">
            <v>2.8793869790172608E-2</v>
          </cell>
          <cell r="F33">
            <v>-1.0063941994758923E-2</v>
          </cell>
          <cell r="G33">
            <v>5.4230169791464548E-4</v>
          </cell>
          <cell r="H33">
            <v>2.2895206347399773E-3</v>
          </cell>
          <cell r="I33">
            <v>5.7680767777751676E-3</v>
          </cell>
          <cell r="J33" t="str">
            <v>-</v>
          </cell>
          <cell r="K33">
            <v>-1.3710972706041655E-3</v>
          </cell>
          <cell r="L33">
            <v>-4.4919782790844125E-2</v>
          </cell>
          <cell r="M33">
            <v>4.1044929581840533E-3</v>
          </cell>
        </row>
        <row r="34">
          <cell r="A34" t="str">
            <v>3842A Other transport equipment</v>
          </cell>
          <cell r="B34">
            <v>1.7947526430253976E-3</v>
          </cell>
          <cell r="C34">
            <v>9.1779610132385146E-3</v>
          </cell>
          <cell r="D34">
            <v>1.4131206699331332E-3</v>
          </cell>
          <cell r="E34">
            <v>1.766519652306185E-3</v>
          </cell>
          <cell r="F34">
            <v>1.1672772712512489E-3</v>
          </cell>
          <cell r="G34">
            <v>7.5418895626213364E-4</v>
          </cell>
          <cell r="H34">
            <v>8.4841888848567694E-4</v>
          </cell>
          <cell r="I34">
            <v>-5.8805581012706784E-4</v>
          </cell>
          <cell r="J34" t="str">
            <v>-</v>
          </cell>
          <cell r="K34">
            <v>1.1195317480533784E-3</v>
          </cell>
          <cell r="L34">
            <v>-1.6865962104899083E-3</v>
          </cell>
          <cell r="M34">
            <v>1.1143651080099487E-4</v>
          </cell>
        </row>
        <row r="35">
          <cell r="A35" t="str">
            <v>3850 Professional goods</v>
          </cell>
          <cell r="B35">
            <v>3.3907351178697775E-3</v>
          </cell>
          <cell r="C35">
            <v>1.8160366503742774E-2</v>
          </cell>
          <cell r="D35">
            <v>2.903553614123933E-2</v>
          </cell>
          <cell r="E35">
            <v>1.6225468895777757E-2</v>
          </cell>
          <cell r="F35">
            <v>4.105368188369056E-2</v>
          </cell>
          <cell r="G35">
            <v>-1.3145706799466932E-2</v>
          </cell>
          <cell r="H35">
            <v>1.9275605160317393E-2</v>
          </cell>
          <cell r="I35">
            <v>8.2212852812439136E-3</v>
          </cell>
          <cell r="J35" t="str">
            <v>-</v>
          </cell>
          <cell r="K35">
            <v>2.5231570971022206E-3</v>
          </cell>
          <cell r="L35">
            <v>-5.5619053442885036E-2</v>
          </cell>
          <cell r="M35">
            <v>-8.852371327772425E-3</v>
          </cell>
        </row>
        <row r="36">
          <cell r="A36" t="str">
            <v>3900 Other manufacturing</v>
          </cell>
          <cell r="B36">
            <v>5.4666332758195133E-4</v>
          </cell>
          <cell r="C36">
            <v>6.2371099169919262E-3</v>
          </cell>
          <cell r="D36">
            <v>6.8543078805693349E-3</v>
          </cell>
          <cell r="E36">
            <v>4.182201714174205E-3</v>
          </cell>
          <cell r="F36">
            <v>4.6701690719275386E-4</v>
          </cell>
          <cell r="G36">
            <v>-8.0720634701416123E-3</v>
          </cell>
          <cell r="H36">
            <v>2.9914874418358489E-3</v>
          </cell>
          <cell r="I36">
            <v>5.6861378561881152E-3</v>
          </cell>
          <cell r="J36" t="str">
            <v>-</v>
          </cell>
          <cell r="K36">
            <v>-5.8316543514527371E-3</v>
          </cell>
          <cell r="L36">
            <v>2.6753615686933188E-3</v>
          </cell>
          <cell r="M36">
            <v>-5.6722794305188035E-3</v>
          </cell>
        </row>
        <row r="37">
          <cell r="A37" t="str">
            <v>4000 Electricity, gas, water</v>
          </cell>
          <cell r="B37">
            <v>9.4551710622310312E-2</v>
          </cell>
          <cell r="C37">
            <v>9.2947156772427736E-2</v>
          </cell>
          <cell r="D37">
            <v>0.1255746259295987</v>
          </cell>
          <cell r="E37">
            <v>7.8963939669974281E-2</v>
          </cell>
          <cell r="F37">
            <v>0.1252954804814331</v>
          </cell>
          <cell r="G37">
            <v>8.7280252413008824E-2</v>
          </cell>
          <cell r="H37">
            <v>6.1609360881451018E-2</v>
          </cell>
          <cell r="I37">
            <v>2.2733104421159275E-2</v>
          </cell>
          <cell r="J37" t="str">
            <v>-</v>
          </cell>
          <cell r="K37">
            <v>9.6158952089114194E-2</v>
          </cell>
          <cell r="L37">
            <v>0.11341421682396892</v>
          </cell>
          <cell r="M37">
            <v>1.637582972785101E-2</v>
          </cell>
        </row>
        <row r="38">
          <cell r="A38" t="str">
            <v>5000 Construction</v>
          </cell>
          <cell r="B38">
            <v>0.11253851199276046</v>
          </cell>
          <cell r="C38">
            <v>-8.0513222487929567E-2</v>
          </cell>
          <cell r="D38">
            <v>-0.33634670294129887</v>
          </cell>
          <cell r="E38">
            <v>-9.8057216423543592E-2</v>
          </cell>
          <cell r="F38">
            <v>-6.8748271297750019E-2</v>
          </cell>
          <cell r="G38">
            <v>9.0355567032257389E-2</v>
          </cell>
          <cell r="H38">
            <v>4.631061844995743E-2</v>
          </cell>
          <cell r="I38">
            <v>9.1876913198677912E-2</v>
          </cell>
          <cell r="J38" t="str">
            <v>-</v>
          </cell>
          <cell r="K38">
            <v>-3.6789377429480609E-2</v>
          </cell>
          <cell r="L38">
            <v>9.9707335355462154E-2</v>
          </cell>
          <cell r="M38">
            <v>-0.12199754253612961</v>
          </cell>
        </row>
        <row r="39">
          <cell r="A39" t="str">
            <v>6000 Wholesale and retail trade, restaurants and hotels</v>
          </cell>
          <cell r="B39">
            <v>0.66891083809604446</v>
          </cell>
          <cell r="C39">
            <v>0.4435927978069808</v>
          </cell>
          <cell r="D39">
            <v>-0.12636221350111385</v>
          </cell>
          <cell r="E39">
            <v>0.17840367800102305</v>
          </cell>
          <cell r="F39">
            <v>0.33186759577860764</v>
          </cell>
          <cell r="G39">
            <v>0.13038567616703947</v>
          </cell>
          <cell r="H39">
            <v>0.60954568052895253</v>
          </cell>
          <cell r="I39">
            <v>0.6134556650786136</v>
          </cell>
          <cell r="J39" t="str">
            <v>-</v>
          </cell>
          <cell r="K39">
            <v>0.30149461291569152</v>
          </cell>
          <cell r="L39">
            <v>0.99687842840117113</v>
          </cell>
          <cell r="M39">
            <v>0.19473091054194203</v>
          </cell>
        </row>
        <row r="40">
          <cell r="A40" t="str">
            <v>6120 Wholesale and retail trade</v>
          </cell>
          <cell r="B40" t="e">
            <v>#DIV/0!</v>
          </cell>
          <cell r="C40">
            <v>0.40927409484400906</v>
          </cell>
          <cell r="D40">
            <v>-0.13423588928392205</v>
          </cell>
          <cell r="E40">
            <v>0.15664782091283586</v>
          </cell>
          <cell r="F40">
            <v>0.25602123443491026</v>
          </cell>
          <cell r="G40" t="e">
            <v>#DIV/0!</v>
          </cell>
          <cell r="H40">
            <v>0.53340820919536591</v>
          </cell>
          <cell r="I40">
            <v>0.6024375960773104</v>
          </cell>
          <cell r="J40" t="str">
            <v>-</v>
          </cell>
          <cell r="K40">
            <v>0.29672318492152311</v>
          </cell>
          <cell r="L40">
            <v>0.96317353199044597</v>
          </cell>
          <cell r="M40" t="str">
            <v>-</v>
          </cell>
        </row>
        <row r="41">
          <cell r="A41" t="str">
            <v>6300 Restaurants and hotels</v>
          </cell>
          <cell r="B41" t="e">
            <v>#DIV/0!</v>
          </cell>
          <cell r="C41">
            <v>3.4254180996578204E-2</v>
          </cell>
          <cell r="D41">
            <v>7.7148618921523944E-3</v>
          </cell>
          <cell r="E41">
            <v>2.1753459558741087E-2</v>
          </cell>
          <cell r="F41">
            <v>7.584489042862777E-2</v>
          </cell>
          <cell r="G41" t="e">
            <v>#DIV/0!</v>
          </cell>
          <cell r="H41">
            <v>7.6124804012761282E-2</v>
          </cell>
          <cell r="I41">
            <v>1.0636944347910354E-2</v>
          </cell>
          <cell r="J41" t="str">
            <v>-</v>
          </cell>
          <cell r="K41">
            <v>4.6891229128093979E-3</v>
          </cell>
          <cell r="L41">
            <v>3.4128114897788393E-2</v>
          </cell>
          <cell r="M41" t="str">
            <v>-</v>
          </cell>
        </row>
        <row r="42">
          <cell r="A42" t="str">
            <v>7000 Transports, storage, and communications</v>
          </cell>
          <cell r="B42">
            <v>0.64221201218334345</v>
          </cell>
          <cell r="C42">
            <v>0.27650289847685916</v>
          </cell>
          <cell r="D42">
            <v>0.39168110378301024</v>
          </cell>
          <cell r="E42">
            <v>0.24192483677118098</v>
          </cell>
          <cell r="F42">
            <v>0.34430398584405575</v>
          </cell>
          <cell r="G42">
            <v>0.11216181129786945</v>
          </cell>
          <cell r="H42">
            <v>0.36835675346339192</v>
          </cell>
          <cell r="I42">
            <v>0.78620138607751544</v>
          </cell>
          <cell r="J42" t="str">
            <v>-</v>
          </cell>
          <cell r="K42">
            <v>0.34674659908917926</v>
          </cell>
          <cell r="L42">
            <v>0.33207577862842452</v>
          </cell>
          <cell r="M42">
            <v>0.24013107143550577</v>
          </cell>
        </row>
        <row r="43">
          <cell r="A43" t="str">
            <v>7100 Transport and storage</v>
          </cell>
          <cell r="B43">
            <v>0.27706175611425282</v>
          </cell>
          <cell r="C43">
            <v>0.10652984301224717</v>
          </cell>
          <cell r="D43">
            <v>0.22453477526378149</v>
          </cell>
          <cell r="E43">
            <v>0.11557114224278529</v>
          </cell>
          <cell r="F43">
            <v>0.13539327294284065</v>
          </cell>
          <cell r="G43" t="e">
            <v>#DIV/0!</v>
          </cell>
          <cell r="H43">
            <v>0.28476655933658829</v>
          </cell>
          <cell r="I43" t="e">
            <v>#DIV/0!</v>
          </cell>
          <cell r="J43" t="str">
            <v>-</v>
          </cell>
          <cell r="K43">
            <v>0.17600229346443927</v>
          </cell>
          <cell r="L43">
            <v>0.19183999337198016</v>
          </cell>
          <cell r="M43">
            <v>8.2360612439767958E-2</v>
          </cell>
        </row>
        <row r="44">
          <cell r="A44" t="str">
            <v>7200 Communication services</v>
          </cell>
          <cell r="B44">
            <v>0.36900499144983379</v>
          </cell>
          <cell r="C44">
            <v>0.17453211171463828</v>
          </cell>
          <cell r="D44">
            <v>0.16743659965705468</v>
          </cell>
          <cell r="E44">
            <v>0.11483088799250928</v>
          </cell>
          <cell r="F44">
            <v>0.21156870830556843</v>
          </cell>
          <cell r="G44" t="e">
            <v>#DIV/0!</v>
          </cell>
          <cell r="H44">
            <v>8.4699585606250197E-2</v>
          </cell>
          <cell r="I44" t="e">
            <v>#DIV/0!</v>
          </cell>
          <cell r="J44" t="str">
            <v>-</v>
          </cell>
          <cell r="K44">
            <v>0.17974847628713767</v>
          </cell>
          <cell r="L44">
            <v>0.14024302657093479</v>
          </cell>
          <cell r="M44">
            <v>0.155339428243742</v>
          </cell>
        </row>
        <row r="45">
          <cell r="A45" t="str">
            <v>8000 Finance,insurance,real estate, &amp; business  services</v>
          </cell>
          <cell r="B45">
            <v>0.99462081840895911</v>
          </cell>
          <cell r="C45">
            <v>0.78705672695392803</v>
          </cell>
          <cell r="D45">
            <v>0.63164437363910975</v>
          </cell>
          <cell r="E45">
            <v>0.43254515169955177</v>
          </cell>
          <cell r="F45">
            <v>0.19851112803411192</v>
          </cell>
          <cell r="G45">
            <v>0.27540019045897274</v>
          </cell>
          <cell r="H45">
            <v>0.90789542821320823</v>
          </cell>
          <cell r="I45">
            <v>0.39710432998393047</v>
          </cell>
          <cell r="J45" t="str">
            <v>-</v>
          </cell>
          <cell r="K45">
            <v>0.76035840692223988</v>
          </cell>
          <cell r="L45">
            <v>0.95374491808688711</v>
          </cell>
          <cell r="M45">
            <v>0.66013857170533863</v>
          </cell>
        </row>
        <row r="46">
          <cell r="A46" t="str">
            <v>8120 Financial institutions and insurance</v>
          </cell>
          <cell r="B46" t="e">
            <v>#DIV/0!</v>
          </cell>
          <cell r="C46">
            <v>0.27631679076480287</v>
          </cell>
          <cell r="D46">
            <v>7.0689583249325047E-2</v>
          </cell>
          <cell r="E46">
            <v>-0.11444910094123387</v>
          </cell>
          <cell r="F46" t="e">
            <v>#DIV/0!</v>
          </cell>
          <cell r="G46" t="e">
            <v>#DIV/0!</v>
          </cell>
          <cell r="H46">
            <v>6.6437179901223026E-2</v>
          </cell>
          <cell r="I46">
            <v>-0.14282257048242425</v>
          </cell>
          <cell r="J46" t="str">
            <v>-</v>
          </cell>
          <cell r="K46">
            <v>0.15011430144579507</v>
          </cell>
          <cell r="L46">
            <v>0.21260669912380578</v>
          </cell>
          <cell r="M46" t="str">
            <v>-</v>
          </cell>
        </row>
        <row r="47">
          <cell r="A47" t="str">
            <v>8300 Real Estate and business services</v>
          </cell>
          <cell r="B47" t="e">
            <v>#DIV/0!</v>
          </cell>
          <cell r="C47">
            <v>0.51076026900316784</v>
          </cell>
          <cell r="D47">
            <v>0.5610053309510471</v>
          </cell>
          <cell r="E47">
            <v>0.54596048655118978</v>
          </cell>
          <cell r="F47" t="e">
            <v>#DIV/0!</v>
          </cell>
          <cell r="G47" t="e">
            <v>#DIV/0!</v>
          </cell>
          <cell r="H47">
            <v>0.84138915622151356</v>
          </cell>
          <cell r="I47">
            <v>0.5328079007163703</v>
          </cell>
          <cell r="J47" t="str">
            <v>-</v>
          </cell>
          <cell r="K47">
            <v>0.61026189909127315</v>
          </cell>
          <cell r="L47">
            <v>0.74273935240600941</v>
          </cell>
          <cell r="M47" t="str">
            <v>-</v>
          </cell>
        </row>
        <row r="49">
          <cell r="A49" t="str">
            <v>Non-farm business sector excl. non-market services</v>
          </cell>
          <cell r="B49">
            <v>2.994032045992423</v>
          </cell>
          <cell r="C49">
            <v>2.3741115791449774</v>
          </cell>
          <cell r="D49">
            <v>2.1055904222317734</v>
          </cell>
          <cell r="E49">
            <v>1.2992054390063013</v>
          </cell>
          <cell r="F49">
            <v>1.3372847107724795</v>
          </cell>
          <cell r="G49">
            <v>0.92614917275271047</v>
          </cell>
          <cell r="H49">
            <v>2.747117641733432</v>
          </cell>
          <cell r="I49">
            <v>4.1161328549723208</v>
          </cell>
          <cell r="J49" t="str">
            <v>-</v>
          </cell>
          <cell r="K49">
            <v>1.91341330270558</v>
          </cell>
          <cell r="L49">
            <v>3.145088745809077</v>
          </cell>
          <cell r="M49">
            <v>0.79896997537627357</v>
          </cell>
        </row>
      </sheetData>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cell r="I113" t="str">
            <v>.</v>
          </cell>
        </row>
        <row r="114">
          <cell r="A114">
            <v>716</v>
          </cell>
          <cell r="B114" t="str">
            <v>Zimbabwe</v>
          </cell>
          <cell r="C114">
            <v>1997</v>
          </cell>
          <cell r="D114">
            <v>90</v>
          </cell>
          <cell r="E114">
            <v>303</v>
          </cell>
          <cell r="F114">
            <v>90</v>
          </cell>
          <cell r="G114">
            <v>330211</v>
          </cell>
          <cell r="H114"/>
          <cell r="I114" t="str">
            <v>.</v>
          </cell>
        </row>
        <row r="115">
          <cell r="A115">
            <v>716</v>
          </cell>
          <cell r="B115" t="str">
            <v>Zimbabwe</v>
          </cell>
          <cell r="C115">
            <v>1997</v>
          </cell>
          <cell r="D115">
            <v>90</v>
          </cell>
          <cell r="E115">
            <v>404</v>
          </cell>
          <cell r="F115">
            <v>90</v>
          </cell>
          <cell r="G115">
            <v>306184</v>
          </cell>
          <cell r="H115"/>
          <cell r="I115" t="str">
            <v>.</v>
          </cell>
        </row>
        <row r="116">
          <cell r="A116">
            <v>716</v>
          </cell>
          <cell r="B116" t="str">
            <v>Zimbabwe</v>
          </cell>
          <cell r="C116">
            <v>1997</v>
          </cell>
          <cell r="D116">
            <v>90</v>
          </cell>
          <cell r="E116">
            <v>505</v>
          </cell>
          <cell r="F116">
            <v>90</v>
          </cell>
          <cell r="G116">
            <v>328770</v>
          </cell>
          <cell r="H116"/>
          <cell r="I116" t="str">
            <v>.</v>
          </cell>
        </row>
        <row r="117">
          <cell r="A117">
            <v>716</v>
          </cell>
          <cell r="B117" t="str">
            <v>Zimbabwe</v>
          </cell>
          <cell r="C117">
            <v>1997</v>
          </cell>
          <cell r="D117">
            <v>90</v>
          </cell>
          <cell r="E117">
            <v>606</v>
          </cell>
          <cell r="F117">
            <v>90</v>
          </cell>
          <cell r="G117">
            <v>327924</v>
          </cell>
          <cell r="H117"/>
          <cell r="I117" t="str">
            <v>.</v>
          </cell>
        </row>
        <row r="118">
          <cell r="A118">
            <v>716</v>
          </cell>
          <cell r="B118" t="str">
            <v>Zimbabwe</v>
          </cell>
          <cell r="C118">
            <v>1997</v>
          </cell>
          <cell r="D118">
            <v>90</v>
          </cell>
          <cell r="E118">
            <v>707</v>
          </cell>
          <cell r="F118">
            <v>90</v>
          </cell>
          <cell r="G118">
            <v>316482</v>
          </cell>
          <cell r="H118"/>
          <cell r="I118" t="str">
            <v>.</v>
          </cell>
        </row>
        <row r="119">
          <cell r="A119">
            <v>716</v>
          </cell>
          <cell r="B119" t="str">
            <v>Zimbabwe</v>
          </cell>
          <cell r="C119">
            <v>1997</v>
          </cell>
          <cell r="D119">
            <v>90</v>
          </cell>
          <cell r="E119">
            <v>808</v>
          </cell>
          <cell r="F119">
            <v>90</v>
          </cell>
          <cell r="G119">
            <v>332029</v>
          </cell>
          <cell r="H119"/>
          <cell r="I119" t="str">
            <v>.</v>
          </cell>
        </row>
        <row r="120">
          <cell r="A120">
            <v>716</v>
          </cell>
          <cell r="B120" t="str">
            <v>Zimbabwe</v>
          </cell>
          <cell r="C120">
            <v>1997</v>
          </cell>
          <cell r="D120">
            <v>90</v>
          </cell>
          <cell r="E120">
            <v>909</v>
          </cell>
          <cell r="F120">
            <v>90</v>
          </cell>
          <cell r="G120">
            <v>340911</v>
          </cell>
          <cell r="H120"/>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cell r="I122" t="str">
            <v>.</v>
          </cell>
        </row>
        <row r="123">
          <cell r="A123">
            <v>716</v>
          </cell>
          <cell r="B123" t="str">
            <v>Zimbabwe</v>
          </cell>
          <cell r="C123">
            <v>1997</v>
          </cell>
          <cell r="D123">
            <v>90</v>
          </cell>
          <cell r="E123">
            <v>1111</v>
          </cell>
          <cell r="F123">
            <v>90</v>
          </cell>
          <cell r="G123">
            <v>331952</v>
          </cell>
          <cell r="H123"/>
          <cell r="I123" t="str">
            <v>.</v>
          </cell>
        </row>
        <row r="124">
          <cell r="A124">
            <v>716</v>
          </cell>
          <cell r="B124" t="str">
            <v>Zimbabwe</v>
          </cell>
          <cell r="C124">
            <v>1997</v>
          </cell>
          <cell r="D124">
            <v>90</v>
          </cell>
          <cell r="E124">
            <v>1212</v>
          </cell>
          <cell r="F124">
            <v>90</v>
          </cell>
          <cell r="G124">
            <v>377154</v>
          </cell>
          <cell r="H124"/>
          <cell r="I124" t="str">
            <v>.</v>
          </cell>
        </row>
        <row r="125">
          <cell r="A125">
            <v>716</v>
          </cell>
          <cell r="B125" t="str">
            <v>Zimbabwe</v>
          </cell>
          <cell r="C125">
            <v>1997</v>
          </cell>
          <cell r="D125">
            <v>90</v>
          </cell>
          <cell r="E125">
            <v>1313</v>
          </cell>
          <cell r="F125">
            <v>90</v>
          </cell>
          <cell r="G125">
            <v>368322</v>
          </cell>
          <cell r="H125"/>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cell r="I249" t="str">
            <v>.</v>
          </cell>
        </row>
        <row r="250">
          <cell r="A250">
            <v>376</v>
          </cell>
          <cell r="B250" t="str">
            <v>Israel</v>
          </cell>
          <cell r="C250">
            <v>1998</v>
          </cell>
          <cell r="D250">
            <v>90</v>
          </cell>
          <cell r="E250">
            <v>300</v>
          </cell>
          <cell r="F250">
            <v>90</v>
          </cell>
          <cell r="G250">
            <v>367540</v>
          </cell>
          <cell r="H250"/>
          <cell r="I250" t="str">
            <v>.</v>
          </cell>
        </row>
        <row r="251">
          <cell r="A251">
            <v>376</v>
          </cell>
          <cell r="B251" t="str">
            <v>Israel</v>
          </cell>
          <cell r="C251">
            <v>1998</v>
          </cell>
          <cell r="D251">
            <v>90</v>
          </cell>
          <cell r="E251">
            <v>303</v>
          </cell>
          <cell r="F251">
            <v>90</v>
          </cell>
          <cell r="G251">
            <v>117687</v>
          </cell>
          <cell r="H251"/>
          <cell r="I251" t="str">
            <v>.</v>
          </cell>
        </row>
        <row r="252">
          <cell r="A252">
            <v>376</v>
          </cell>
          <cell r="B252" t="str">
            <v>Israel</v>
          </cell>
          <cell r="C252">
            <v>1998</v>
          </cell>
          <cell r="D252">
            <v>90</v>
          </cell>
          <cell r="E252">
            <v>404</v>
          </cell>
          <cell r="F252">
            <v>90</v>
          </cell>
          <cell r="G252">
            <v>116812</v>
          </cell>
          <cell r="H252"/>
          <cell r="I252" t="str">
            <v>.</v>
          </cell>
        </row>
        <row r="253">
          <cell r="A253">
            <v>376</v>
          </cell>
          <cell r="B253" t="str">
            <v>Israel</v>
          </cell>
          <cell r="C253">
            <v>1998</v>
          </cell>
          <cell r="D253">
            <v>90</v>
          </cell>
          <cell r="E253">
            <v>505</v>
          </cell>
          <cell r="F253">
            <v>90</v>
          </cell>
          <cell r="G253">
            <v>115671</v>
          </cell>
          <cell r="H253"/>
          <cell r="I253" t="str">
            <v>.</v>
          </cell>
        </row>
        <row r="254">
          <cell r="A254">
            <v>376</v>
          </cell>
          <cell r="B254" t="str">
            <v>Israel</v>
          </cell>
          <cell r="C254">
            <v>1998</v>
          </cell>
          <cell r="D254">
            <v>90</v>
          </cell>
          <cell r="E254">
            <v>606</v>
          </cell>
          <cell r="F254">
            <v>90</v>
          </cell>
          <cell r="G254">
            <v>112264</v>
          </cell>
          <cell r="H254"/>
          <cell r="I254" t="str">
            <v>.</v>
          </cell>
        </row>
        <row r="255">
          <cell r="A255">
            <v>376</v>
          </cell>
          <cell r="B255" t="str">
            <v>Israel</v>
          </cell>
          <cell r="C255">
            <v>1998</v>
          </cell>
          <cell r="D255">
            <v>90</v>
          </cell>
          <cell r="E255">
            <v>707</v>
          </cell>
          <cell r="F255">
            <v>90</v>
          </cell>
          <cell r="G255">
            <v>112064</v>
          </cell>
          <cell r="H255"/>
          <cell r="I255" t="str">
            <v>.</v>
          </cell>
        </row>
        <row r="256">
          <cell r="A256">
            <v>376</v>
          </cell>
          <cell r="B256" t="str">
            <v>Israel</v>
          </cell>
          <cell r="C256">
            <v>1998</v>
          </cell>
          <cell r="D256">
            <v>90</v>
          </cell>
          <cell r="E256">
            <v>808</v>
          </cell>
          <cell r="F256">
            <v>90</v>
          </cell>
          <cell r="G256">
            <v>110825</v>
          </cell>
          <cell r="H256"/>
          <cell r="I256" t="str">
            <v>.</v>
          </cell>
        </row>
        <row r="257">
          <cell r="A257">
            <v>376</v>
          </cell>
          <cell r="B257" t="str">
            <v>Israel</v>
          </cell>
          <cell r="C257">
            <v>1998</v>
          </cell>
          <cell r="D257">
            <v>90</v>
          </cell>
          <cell r="E257">
            <v>909</v>
          </cell>
          <cell r="F257">
            <v>90</v>
          </cell>
          <cell r="G257">
            <v>110475</v>
          </cell>
          <cell r="H257"/>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cell r="I391" t="str">
            <v>.</v>
          </cell>
        </row>
        <row r="392">
          <cell r="A392">
            <v>246</v>
          </cell>
          <cell r="B392" t="str">
            <v>Finland</v>
          </cell>
          <cell r="C392">
            <v>1998</v>
          </cell>
          <cell r="D392">
            <v>90</v>
          </cell>
          <cell r="E392">
            <v>303</v>
          </cell>
          <cell r="F392">
            <v>90</v>
          </cell>
          <cell r="G392">
            <v>65083</v>
          </cell>
          <cell r="H392"/>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cell r="I447" t="str">
            <v>.</v>
          </cell>
        </row>
        <row r="448">
          <cell r="A448">
            <v>246</v>
          </cell>
          <cell r="B448" t="str">
            <v>Finland</v>
          </cell>
          <cell r="C448">
            <v>1998</v>
          </cell>
          <cell r="D448">
            <v>90</v>
          </cell>
          <cell r="E448">
            <v>505</v>
          </cell>
          <cell r="F448">
            <v>90</v>
          </cell>
          <cell r="G448">
            <v>66894</v>
          </cell>
          <cell r="H448"/>
          <cell r="I448" t="str">
            <v>.</v>
          </cell>
        </row>
        <row r="449">
          <cell r="A449">
            <v>246</v>
          </cell>
          <cell r="B449" t="str">
            <v>Finland</v>
          </cell>
          <cell r="C449">
            <v>1998</v>
          </cell>
          <cell r="D449">
            <v>90</v>
          </cell>
          <cell r="E449">
            <v>606</v>
          </cell>
          <cell r="F449">
            <v>90</v>
          </cell>
          <cell r="G449">
            <v>65701</v>
          </cell>
          <cell r="H449"/>
          <cell r="I449" t="str">
            <v>.</v>
          </cell>
        </row>
        <row r="450">
          <cell r="A450">
            <v>246</v>
          </cell>
          <cell r="B450" t="str">
            <v>Finland</v>
          </cell>
          <cell r="C450">
            <v>1998</v>
          </cell>
          <cell r="D450">
            <v>90</v>
          </cell>
          <cell r="E450">
            <v>707</v>
          </cell>
          <cell r="F450">
            <v>90</v>
          </cell>
          <cell r="G450">
            <v>66225</v>
          </cell>
          <cell r="H450"/>
          <cell r="I450" t="str">
            <v>.</v>
          </cell>
        </row>
        <row r="451">
          <cell r="A451">
            <v>246</v>
          </cell>
          <cell r="B451" t="str">
            <v>Finland</v>
          </cell>
          <cell r="C451">
            <v>1998</v>
          </cell>
          <cell r="D451">
            <v>90</v>
          </cell>
          <cell r="E451">
            <v>808</v>
          </cell>
          <cell r="F451">
            <v>90</v>
          </cell>
          <cell r="G451">
            <v>64231</v>
          </cell>
          <cell r="H451"/>
          <cell r="I451" t="str">
            <v>.</v>
          </cell>
        </row>
        <row r="452">
          <cell r="A452">
            <v>246</v>
          </cell>
          <cell r="B452" t="str">
            <v>Finland</v>
          </cell>
          <cell r="C452">
            <v>1998</v>
          </cell>
          <cell r="D452">
            <v>90</v>
          </cell>
          <cell r="E452">
            <v>909</v>
          </cell>
          <cell r="F452">
            <v>90</v>
          </cell>
          <cell r="G452">
            <v>64302</v>
          </cell>
          <cell r="H452"/>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cell r="I454" t="str">
            <v>.</v>
          </cell>
        </row>
        <row r="455">
          <cell r="A455">
            <v>246</v>
          </cell>
          <cell r="B455" t="str">
            <v>Finland</v>
          </cell>
          <cell r="C455">
            <v>1998</v>
          </cell>
          <cell r="D455">
            <v>90</v>
          </cell>
          <cell r="E455">
            <v>1111</v>
          </cell>
          <cell r="F455">
            <v>90</v>
          </cell>
          <cell r="G455">
            <v>61890</v>
          </cell>
          <cell r="H455"/>
          <cell r="I455" t="str">
            <v>.</v>
          </cell>
        </row>
        <row r="456">
          <cell r="A456">
            <v>246</v>
          </cell>
          <cell r="B456" t="str">
            <v>Finland</v>
          </cell>
          <cell r="C456">
            <v>1998</v>
          </cell>
          <cell r="D456">
            <v>90</v>
          </cell>
          <cell r="E456">
            <v>1212</v>
          </cell>
          <cell r="F456">
            <v>90</v>
          </cell>
          <cell r="G456">
            <v>63955</v>
          </cell>
          <cell r="H456"/>
          <cell r="I456" t="str">
            <v>.</v>
          </cell>
        </row>
        <row r="457">
          <cell r="A457">
            <v>246</v>
          </cell>
          <cell r="B457" t="str">
            <v>Finland</v>
          </cell>
          <cell r="C457">
            <v>1998</v>
          </cell>
          <cell r="D457">
            <v>90</v>
          </cell>
          <cell r="E457">
            <v>1313</v>
          </cell>
          <cell r="F457">
            <v>90</v>
          </cell>
          <cell r="G457">
            <v>66382</v>
          </cell>
          <cell r="H457"/>
          <cell r="I457" t="str">
            <v>.</v>
          </cell>
        </row>
        <row r="458">
          <cell r="A458">
            <v>246</v>
          </cell>
          <cell r="B458" t="str">
            <v>Finland</v>
          </cell>
          <cell r="C458">
            <v>1998</v>
          </cell>
          <cell r="D458">
            <v>90</v>
          </cell>
          <cell r="E458">
            <v>1414</v>
          </cell>
          <cell r="F458">
            <v>90</v>
          </cell>
          <cell r="G458">
            <v>68111</v>
          </cell>
          <cell r="H458"/>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cell r="I460" t="str">
            <v>.</v>
          </cell>
        </row>
        <row r="461">
          <cell r="A461">
            <v>246</v>
          </cell>
          <cell r="B461" t="str">
            <v>Finland</v>
          </cell>
          <cell r="C461">
            <v>1998</v>
          </cell>
          <cell r="D461">
            <v>90</v>
          </cell>
          <cell r="E461">
            <v>1616</v>
          </cell>
          <cell r="F461">
            <v>90</v>
          </cell>
          <cell r="G461">
            <v>65031</v>
          </cell>
          <cell r="H461"/>
          <cell r="I461" t="str">
            <v>.</v>
          </cell>
        </row>
        <row r="462">
          <cell r="A462">
            <v>246</v>
          </cell>
          <cell r="B462" t="str">
            <v>Finland</v>
          </cell>
          <cell r="C462">
            <v>1998</v>
          </cell>
          <cell r="D462">
            <v>90</v>
          </cell>
          <cell r="E462">
            <v>1717</v>
          </cell>
          <cell r="F462">
            <v>90</v>
          </cell>
          <cell r="G462">
            <v>64635</v>
          </cell>
          <cell r="H462"/>
          <cell r="I462" t="str">
            <v>.</v>
          </cell>
        </row>
        <row r="463">
          <cell r="A463">
            <v>246</v>
          </cell>
          <cell r="B463" t="str">
            <v>Finland</v>
          </cell>
          <cell r="C463">
            <v>1998</v>
          </cell>
          <cell r="D463">
            <v>90</v>
          </cell>
          <cell r="E463">
            <v>1818</v>
          </cell>
          <cell r="F463">
            <v>90</v>
          </cell>
          <cell r="G463">
            <v>64701</v>
          </cell>
          <cell r="H463"/>
          <cell r="I463" t="str">
            <v>.</v>
          </cell>
        </row>
        <row r="464">
          <cell r="A464">
            <v>246</v>
          </cell>
          <cell r="B464" t="str">
            <v>Finland</v>
          </cell>
          <cell r="C464">
            <v>1998</v>
          </cell>
          <cell r="D464">
            <v>90</v>
          </cell>
          <cell r="E464">
            <v>1919</v>
          </cell>
          <cell r="F464">
            <v>90</v>
          </cell>
          <cell r="G464">
            <v>65005</v>
          </cell>
          <cell r="H464"/>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cell r="I466" t="str">
            <v>.</v>
          </cell>
        </row>
        <row r="467">
          <cell r="A467">
            <v>246</v>
          </cell>
          <cell r="B467" t="str">
            <v>Finland</v>
          </cell>
          <cell r="C467">
            <v>1998</v>
          </cell>
          <cell r="D467">
            <v>90</v>
          </cell>
          <cell r="E467">
            <v>2121</v>
          </cell>
          <cell r="F467">
            <v>90</v>
          </cell>
          <cell r="G467">
            <v>66828</v>
          </cell>
          <cell r="H467"/>
          <cell r="I467" t="str">
            <v>.</v>
          </cell>
        </row>
        <row r="468">
          <cell r="A468">
            <v>246</v>
          </cell>
          <cell r="B468" t="str">
            <v>Finland</v>
          </cell>
          <cell r="C468">
            <v>1998</v>
          </cell>
          <cell r="D468">
            <v>90</v>
          </cell>
          <cell r="E468">
            <v>2222</v>
          </cell>
          <cell r="F468">
            <v>90</v>
          </cell>
          <cell r="G468">
            <v>65454</v>
          </cell>
          <cell r="H468"/>
          <cell r="I468" t="str">
            <v>.</v>
          </cell>
        </row>
        <row r="469">
          <cell r="A469">
            <v>246</v>
          </cell>
          <cell r="B469" t="str">
            <v>Finland</v>
          </cell>
          <cell r="C469">
            <v>1998</v>
          </cell>
          <cell r="D469">
            <v>90</v>
          </cell>
          <cell r="E469">
            <v>2323</v>
          </cell>
          <cell r="F469">
            <v>90</v>
          </cell>
          <cell r="G469">
            <v>62428</v>
          </cell>
          <cell r="H469"/>
          <cell r="I469" t="str">
            <v>.</v>
          </cell>
        </row>
        <row r="470">
          <cell r="A470">
            <v>246</v>
          </cell>
          <cell r="B470" t="str">
            <v>Finland</v>
          </cell>
          <cell r="C470">
            <v>1998</v>
          </cell>
          <cell r="D470">
            <v>90</v>
          </cell>
          <cell r="E470">
            <v>2424</v>
          </cell>
          <cell r="F470">
            <v>90</v>
          </cell>
          <cell r="G470">
            <v>57007</v>
          </cell>
          <cell r="H470"/>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cell r="I472" t="str">
            <v>.</v>
          </cell>
        </row>
        <row r="473">
          <cell r="A473">
            <v>246</v>
          </cell>
          <cell r="B473" t="str">
            <v>Finland</v>
          </cell>
          <cell r="C473">
            <v>1998</v>
          </cell>
          <cell r="D473">
            <v>90</v>
          </cell>
          <cell r="E473">
            <v>2626</v>
          </cell>
          <cell r="F473">
            <v>90</v>
          </cell>
          <cell r="G473">
            <v>61488</v>
          </cell>
          <cell r="H473"/>
          <cell r="I473" t="str">
            <v>.</v>
          </cell>
        </row>
        <row r="474">
          <cell r="A474">
            <v>246</v>
          </cell>
          <cell r="B474" t="str">
            <v>Finland</v>
          </cell>
          <cell r="C474">
            <v>1998</v>
          </cell>
          <cell r="D474">
            <v>90</v>
          </cell>
          <cell r="E474">
            <v>2727</v>
          </cell>
          <cell r="F474">
            <v>90</v>
          </cell>
          <cell r="G474">
            <v>63848</v>
          </cell>
          <cell r="H474"/>
          <cell r="I474" t="str">
            <v>.</v>
          </cell>
        </row>
        <row r="475">
          <cell r="A475">
            <v>246</v>
          </cell>
          <cell r="B475" t="str">
            <v>Finland</v>
          </cell>
          <cell r="C475">
            <v>1998</v>
          </cell>
          <cell r="D475">
            <v>90</v>
          </cell>
          <cell r="E475">
            <v>2828</v>
          </cell>
          <cell r="F475">
            <v>90</v>
          </cell>
          <cell r="G475">
            <v>65604</v>
          </cell>
          <cell r="H475"/>
          <cell r="I475" t="str">
            <v>.</v>
          </cell>
        </row>
        <row r="476">
          <cell r="A476">
            <v>246</v>
          </cell>
          <cell r="B476" t="str">
            <v>Finland</v>
          </cell>
          <cell r="C476">
            <v>1998</v>
          </cell>
          <cell r="D476">
            <v>90</v>
          </cell>
          <cell r="E476">
            <v>2929</v>
          </cell>
          <cell r="F476">
            <v>90</v>
          </cell>
          <cell r="G476">
            <v>70701</v>
          </cell>
          <cell r="H476"/>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cell r="I478" t="str">
            <v>.</v>
          </cell>
        </row>
        <row r="479">
          <cell r="A479">
            <v>246</v>
          </cell>
          <cell r="B479" t="str">
            <v>Finland</v>
          </cell>
          <cell r="C479">
            <v>1998</v>
          </cell>
          <cell r="D479">
            <v>90</v>
          </cell>
          <cell r="E479">
            <v>3539</v>
          </cell>
          <cell r="F479">
            <v>90</v>
          </cell>
          <cell r="G479">
            <v>378530</v>
          </cell>
          <cell r="H479"/>
          <cell r="I479" t="str">
            <v>.</v>
          </cell>
        </row>
        <row r="480">
          <cell r="A480">
            <v>246</v>
          </cell>
          <cell r="B480" t="str">
            <v>Finland</v>
          </cell>
          <cell r="C480">
            <v>1998</v>
          </cell>
          <cell r="D480">
            <v>90</v>
          </cell>
          <cell r="E480">
            <v>4099</v>
          </cell>
          <cell r="F480">
            <v>90</v>
          </cell>
          <cell r="G480">
            <v>2467452</v>
          </cell>
          <cell r="H480"/>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cell r="I699" t="str">
            <v>.</v>
          </cell>
        </row>
        <row r="700">
          <cell r="A700">
            <v>616</v>
          </cell>
          <cell r="B700" t="str">
            <v>Poland</v>
          </cell>
          <cell r="C700">
            <v>1998</v>
          </cell>
          <cell r="D700">
            <v>90</v>
          </cell>
          <cell r="E700">
            <v>2024</v>
          </cell>
          <cell r="F700">
            <v>90</v>
          </cell>
          <cell r="G700">
            <v>3042845</v>
          </cell>
          <cell r="H700"/>
          <cell r="I700" t="str">
            <v>.</v>
          </cell>
        </row>
        <row r="701">
          <cell r="A701">
            <v>616</v>
          </cell>
          <cell r="B701" t="str">
            <v>Poland</v>
          </cell>
          <cell r="C701">
            <v>1998</v>
          </cell>
          <cell r="D701">
            <v>90</v>
          </cell>
          <cell r="E701">
            <v>2525</v>
          </cell>
          <cell r="F701">
            <v>90</v>
          </cell>
          <cell r="G701">
            <v>556467</v>
          </cell>
          <cell r="H701"/>
          <cell r="I701" t="str">
            <v>.</v>
          </cell>
        </row>
        <row r="702">
          <cell r="A702">
            <v>616</v>
          </cell>
          <cell r="B702" t="str">
            <v>Poland</v>
          </cell>
          <cell r="C702">
            <v>1998</v>
          </cell>
          <cell r="D702">
            <v>90</v>
          </cell>
          <cell r="E702">
            <v>2626</v>
          </cell>
          <cell r="F702">
            <v>90</v>
          </cell>
          <cell r="G702">
            <v>533137</v>
          </cell>
          <cell r="H702"/>
          <cell r="I702" t="str">
            <v>.</v>
          </cell>
        </row>
        <row r="703">
          <cell r="A703">
            <v>616</v>
          </cell>
          <cell r="B703" t="str">
            <v>Poland</v>
          </cell>
          <cell r="C703">
            <v>1998</v>
          </cell>
          <cell r="D703">
            <v>90</v>
          </cell>
          <cell r="E703">
            <v>2727</v>
          </cell>
          <cell r="F703">
            <v>90</v>
          </cell>
          <cell r="G703">
            <v>515580</v>
          </cell>
          <cell r="H703"/>
          <cell r="I703" t="str">
            <v>.</v>
          </cell>
        </row>
        <row r="704">
          <cell r="A704">
            <v>616</v>
          </cell>
          <cell r="B704" t="str">
            <v>Poland</v>
          </cell>
          <cell r="C704">
            <v>1998</v>
          </cell>
          <cell r="D704">
            <v>90</v>
          </cell>
          <cell r="E704">
            <v>2828</v>
          </cell>
          <cell r="F704">
            <v>90</v>
          </cell>
          <cell r="G704">
            <v>488328</v>
          </cell>
          <cell r="H704"/>
          <cell r="I704" t="str">
            <v>.</v>
          </cell>
        </row>
        <row r="705">
          <cell r="A705">
            <v>616</v>
          </cell>
          <cell r="B705" t="str">
            <v>Poland</v>
          </cell>
          <cell r="C705">
            <v>1998</v>
          </cell>
          <cell r="D705">
            <v>90</v>
          </cell>
          <cell r="E705">
            <v>2929</v>
          </cell>
          <cell r="F705">
            <v>90</v>
          </cell>
          <cell r="G705">
            <v>487449</v>
          </cell>
          <cell r="H705"/>
          <cell r="I705" t="str">
            <v>.</v>
          </cell>
        </row>
        <row r="706">
          <cell r="A706">
            <v>616</v>
          </cell>
          <cell r="B706" t="str">
            <v>Poland</v>
          </cell>
          <cell r="C706">
            <v>1998</v>
          </cell>
          <cell r="D706">
            <v>90</v>
          </cell>
          <cell r="E706">
            <v>2529</v>
          </cell>
          <cell r="F706">
            <v>90</v>
          </cell>
          <cell r="G706">
            <v>2580961</v>
          </cell>
          <cell r="H706"/>
          <cell r="I706" t="str">
            <v>.</v>
          </cell>
        </row>
        <row r="707">
          <cell r="A707">
            <v>616</v>
          </cell>
          <cell r="B707" t="str">
            <v>Poland</v>
          </cell>
          <cell r="C707">
            <v>1998</v>
          </cell>
          <cell r="D707">
            <v>90</v>
          </cell>
          <cell r="E707">
            <v>3034</v>
          </cell>
          <cell r="F707">
            <v>90</v>
          </cell>
          <cell r="G707">
            <v>2477387</v>
          </cell>
          <cell r="H707"/>
          <cell r="I707" t="str">
            <v>.</v>
          </cell>
        </row>
        <row r="708">
          <cell r="A708">
            <v>616</v>
          </cell>
          <cell r="B708" t="str">
            <v>Poland</v>
          </cell>
          <cell r="C708">
            <v>1998</v>
          </cell>
          <cell r="D708">
            <v>90</v>
          </cell>
          <cell r="E708">
            <v>3539</v>
          </cell>
          <cell r="F708">
            <v>90</v>
          </cell>
          <cell r="G708">
            <v>2923901</v>
          </cell>
          <cell r="H708"/>
          <cell r="I708" t="str">
            <v>.</v>
          </cell>
        </row>
        <row r="709">
          <cell r="A709">
            <v>616</v>
          </cell>
          <cell r="B709" t="str">
            <v>Poland</v>
          </cell>
          <cell r="C709">
            <v>1998</v>
          </cell>
          <cell r="D709">
            <v>90</v>
          </cell>
          <cell r="E709">
            <v>4099</v>
          </cell>
          <cell r="F709">
            <v>90</v>
          </cell>
          <cell r="G709">
            <v>16172889</v>
          </cell>
          <cell r="H709"/>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cell r="I731" t="str">
            <v>.</v>
          </cell>
        </row>
        <row r="732">
          <cell r="A732">
            <v>756</v>
          </cell>
          <cell r="B732" t="str">
            <v>Switzerland</v>
          </cell>
          <cell r="C732">
            <v>1998</v>
          </cell>
          <cell r="D732">
            <v>90</v>
          </cell>
          <cell r="E732">
            <v>300</v>
          </cell>
          <cell r="F732">
            <v>90</v>
          </cell>
          <cell r="G732">
            <v>243663</v>
          </cell>
          <cell r="H732"/>
          <cell r="I732" t="str">
            <v>.</v>
          </cell>
        </row>
        <row r="733">
          <cell r="A733">
            <v>756</v>
          </cell>
          <cell r="B733" t="str">
            <v>Switzerland</v>
          </cell>
          <cell r="C733">
            <v>1998</v>
          </cell>
          <cell r="D733">
            <v>90</v>
          </cell>
          <cell r="E733">
            <v>303</v>
          </cell>
          <cell r="F733">
            <v>90</v>
          </cell>
          <cell r="G733">
            <v>82405</v>
          </cell>
          <cell r="H733"/>
          <cell r="I733" t="str">
            <v>.</v>
          </cell>
        </row>
        <row r="734">
          <cell r="A734">
            <v>756</v>
          </cell>
          <cell r="B734" t="str">
            <v>Switzerland</v>
          </cell>
          <cell r="C734">
            <v>1998</v>
          </cell>
          <cell r="D734">
            <v>90</v>
          </cell>
          <cell r="E734">
            <v>404</v>
          </cell>
          <cell r="F734">
            <v>90</v>
          </cell>
          <cell r="G734">
            <v>83533</v>
          </cell>
          <cell r="H734"/>
          <cell r="I734" t="str">
            <v>.</v>
          </cell>
        </row>
        <row r="735">
          <cell r="A735">
            <v>756</v>
          </cell>
          <cell r="B735" t="str">
            <v>Switzerland</v>
          </cell>
          <cell r="C735">
            <v>1998</v>
          </cell>
          <cell r="D735">
            <v>90</v>
          </cell>
          <cell r="E735">
            <v>505</v>
          </cell>
          <cell r="F735">
            <v>90</v>
          </cell>
          <cell r="G735">
            <v>86784</v>
          </cell>
          <cell r="H735"/>
          <cell r="I735" t="str">
            <v>.</v>
          </cell>
        </row>
        <row r="736">
          <cell r="A736">
            <v>756</v>
          </cell>
          <cell r="B736" t="str">
            <v>Switzerland</v>
          </cell>
          <cell r="C736">
            <v>1998</v>
          </cell>
          <cell r="D736">
            <v>90</v>
          </cell>
          <cell r="E736">
            <v>606</v>
          </cell>
          <cell r="F736">
            <v>90</v>
          </cell>
          <cell r="G736">
            <v>86947</v>
          </cell>
          <cell r="H736"/>
          <cell r="I736" t="str">
            <v>.</v>
          </cell>
        </row>
        <row r="737">
          <cell r="A737">
            <v>756</v>
          </cell>
          <cell r="B737" t="str">
            <v>Switzerland</v>
          </cell>
          <cell r="C737">
            <v>1998</v>
          </cell>
          <cell r="D737">
            <v>90</v>
          </cell>
          <cell r="E737">
            <v>707</v>
          </cell>
          <cell r="F737">
            <v>90</v>
          </cell>
          <cell r="G737">
            <v>86695</v>
          </cell>
          <cell r="H737"/>
          <cell r="I737" t="str">
            <v>.</v>
          </cell>
        </row>
        <row r="738">
          <cell r="A738">
            <v>756</v>
          </cell>
          <cell r="B738" t="str">
            <v>Switzerland</v>
          </cell>
          <cell r="C738">
            <v>1998</v>
          </cell>
          <cell r="D738">
            <v>90</v>
          </cell>
          <cell r="E738">
            <v>808</v>
          </cell>
          <cell r="F738">
            <v>90</v>
          </cell>
          <cell r="G738">
            <v>84731</v>
          </cell>
          <cell r="H738"/>
          <cell r="I738" t="str">
            <v>.</v>
          </cell>
        </row>
        <row r="739">
          <cell r="A739">
            <v>756</v>
          </cell>
          <cell r="B739" t="str">
            <v>Switzerland</v>
          </cell>
          <cell r="C739">
            <v>1998</v>
          </cell>
          <cell r="D739">
            <v>90</v>
          </cell>
          <cell r="E739">
            <v>909</v>
          </cell>
          <cell r="F739">
            <v>90</v>
          </cell>
          <cell r="G739">
            <v>85031</v>
          </cell>
          <cell r="H739"/>
          <cell r="I739" t="str">
            <v>.</v>
          </cell>
        </row>
        <row r="740">
          <cell r="A740">
            <v>756</v>
          </cell>
          <cell r="B740" t="str">
            <v>Switzerland</v>
          </cell>
          <cell r="C740">
            <v>1998</v>
          </cell>
          <cell r="D740">
            <v>90</v>
          </cell>
          <cell r="E740">
            <v>509</v>
          </cell>
          <cell r="F740">
            <v>90</v>
          </cell>
          <cell r="G740">
            <v>430188</v>
          </cell>
          <cell r="H740"/>
          <cell r="I740" t="str">
            <v>.</v>
          </cell>
        </row>
        <row r="741">
          <cell r="A741">
            <v>756</v>
          </cell>
          <cell r="B741" t="str">
            <v>Switzerland</v>
          </cell>
          <cell r="C741">
            <v>1998</v>
          </cell>
          <cell r="D741">
            <v>90</v>
          </cell>
          <cell r="E741">
            <v>1010</v>
          </cell>
          <cell r="F741">
            <v>90</v>
          </cell>
          <cell r="G741">
            <v>81884</v>
          </cell>
          <cell r="H741"/>
          <cell r="I741" t="str">
            <v>.</v>
          </cell>
        </row>
        <row r="742">
          <cell r="A742">
            <v>756</v>
          </cell>
          <cell r="B742" t="str">
            <v>Switzerland</v>
          </cell>
          <cell r="C742">
            <v>1998</v>
          </cell>
          <cell r="D742">
            <v>90</v>
          </cell>
          <cell r="E742">
            <v>1111</v>
          </cell>
          <cell r="F742">
            <v>90</v>
          </cell>
          <cell r="G742">
            <v>82436</v>
          </cell>
          <cell r="H742"/>
          <cell r="I742" t="str">
            <v>.</v>
          </cell>
        </row>
        <row r="743">
          <cell r="A743">
            <v>756</v>
          </cell>
          <cell r="B743" t="str">
            <v>Switzerland</v>
          </cell>
          <cell r="C743">
            <v>1998</v>
          </cell>
          <cell r="D743">
            <v>90</v>
          </cell>
          <cell r="E743">
            <v>1212</v>
          </cell>
          <cell r="F743">
            <v>90</v>
          </cell>
          <cell r="G743">
            <v>81726</v>
          </cell>
          <cell r="H743"/>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cell r="I796" t="str">
            <v>.</v>
          </cell>
        </row>
        <row r="797">
          <cell r="A797">
            <v>616</v>
          </cell>
          <cell r="B797" t="str">
            <v>Poland</v>
          </cell>
          <cell r="C797">
            <v>1998</v>
          </cell>
          <cell r="D797">
            <v>90</v>
          </cell>
          <cell r="E797">
            <v>300</v>
          </cell>
          <cell r="F797">
            <v>90</v>
          </cell>
          <cell r="G797">
            <v>1259019</v>
          </cell>
          <cell r="H797"/>
          <cell r="I797" t="str">
            <v>.</v>
          </cell>
        </row>
        <row r="798">
          <cell r="A798">
            <v>616</v>
          </cell>
          <cell r="B798" t="str">
            <v>Poland</v>
          </cell>
          <cell r="C798">
            <v>1998</v>
          </cell>
          <cell r="D798">
            <v>90</v>
          </cell>
          <cell r="E798">
            <v>303</v>
          </cell>
          <cell r="F798">
            <v>90</v>
          </cell>
          <cell r="G798">
            <v>473419</v>
          </cell>
          <cell r="H798"/>
          <cell r="I798" t="str">
            <v>.</v>
          </cell>
        </row>
        <row r="799">
          <cell r="A799">
            <v>616</v>
          </cell>
          <cell r="B799" t="str">
            <v>Poland</v>
          </cell>
          <cell r="C799">
            <v>1998</v>
          </cell>
          <cell r="D799">
            <v>90</v>
          </cell>
          <cell r="E799">
            <v>404</v>
          </cell>
          <cell r="F799">
            <v>90</v>
          </cell>
          <cell r="G799">
            <v>485630</v>
          </cell>
          <cell r="H799"/>
          <cell r="I799" t="str">
            <v>.</v>
          </cell>
        </row>
        <row r="800">
          <cell r="A800">
            <v>616</v>
          </cell>
          <cell r="B800" t="str">
            <v>Poland</v>
          </cell>
          <cell r="C800">
            <v>1998</v>
          </cell>
          <cell r="D800">
            <v>90</v>
          </cell>
          <cell r="E800">
            <v>505</v>
          </cell>
          <cell r="F800">
            <v>90</v>
          </cell>
          <cell r="G800">
            <v>505358</v>
          </cell>
          <cell r="H800"/>
          <cell r="I800" t="str">
            <v>.</v>
          </cell>
        </row>
        <row r="801">
          <cell r="A801">
            <v>616</v>
          </cell>
          <cell r="B801" t="str">
            <v>Poland</v>
          </cell>
          <cell r="C801">
            <v>1998</v>
          </cell>
          <cell r="D801">
            <v>90</v>
          </cell>
          <cell r="E801">
            <v>606</v>
          </cell>
          <cell r="F801">
            <v>90</v>
          </cell>
          <cell r="G801">
            <v>536587</v>
          </cell>
          <cell r="H801"/>
          <cell r="I801" t="str">
            <v>.</v>
          </cell>
        </row>
        <row r="802">
          <cell r="A802">
            <v>616</v>
          </cell>
          <cell r="B802" t="str">
            <v>Poland</v>
          </cell>
          <cell r="C802">
            <v>1998</v>
          </cell>
          <cell r="D802">
            <v>90</v>
          </cell>
          <cell r="E802">
            <v>707</v>
          </cell>
          <cell r="F802">
            <v>90</v>
          </cell>
          <cell r="G802">
            <v>535531</v>
          </cell>
          <cell r="H802"/>
          <cell r="I802" t="str">
            <v>.</v>
          </cell>
        </row>
        <row r="803">
          <cell r="A803">
            <v>616</v>
          </cell>
          <cell r="B803" t="str">
            <v>Poland</v>
          </cell>
          <cell r="C803">
            <v>1998</v>
          </cell>
          <cell r="D803">
            <v>90</v>
          </cell>
          <cell r="E803">
            <v>808</v>
          </cell>
          <cell r="F803">
            <v>90</v>
          </cell>
          <cell r="G803">
            <v>551948</v>
          </cell>
          <cell r="H803"/>
          <cell r="I803" t="str">
            <v>.</v>
          </cell>
        </row>
        <row r="804">
          <cell r="A804">
            <v>616</v>
          </cell>
          <cell r="B804" t="str">
            <v>Poland</v>
          </cell>
          <cell r="C804">
            <v>1998</v>
          </cell>
          <cell r="D804">
            <v>90</v>
          </cell>
          <cell r="E804">
            <v>909</v>
          </cell>
          <cell r="F804">
            <v>90</v>
          </cell>
          <cell r="G804">
            <v>575461</v>
          </cell>
          <cell r="H804"/>
          <cell r="I804" t="str">
            <v>.</v>
          </cell>
        </row>
        <row r="805">
          <cell r="A805">
            <v>616</v>
          </cell>
          <cell r="B805" t="str">
            <v>Poland</v>
          </cell>
          <cell r="C805">
            <v>1998</v>
          </cell>
          <cell r="D805">
            <v>90</v>
          </cell>
          <cell r="E805">
            <v>509</v>
          </cell>
          <cell r="F805">
            <v>90</v>
          </cell>
          <cell r="G805">
            <v>2704885</v>
          </cell>
          <cell r="H805"/>
          <cell r="I805" t="str">
            <v>.</v>
          </cell>
        </row>
        <row r="806">
          <cell r="A806">
            <v>616</v>
          </cell>
          <cell r="B806" t="str">
            <v>Poland</v>
          </cell>
          <cell r="C806">
            <v>1998</v>
          </cell>
          <cell r="D806">
            <v>90</v>
          </cell>
          <cell r="E806">
            <v>1010</v>
          </cell>
          <cell r="F806">
            <v>90</v>
          </cell>
          <cell r="G806">
            <v>590973</v>
          </cell>
          <cell r="H806"/>
          <cell r="I806" t="str">
            <v>.</v>
          </cell>
        </row>
        <row r="807">
          <cell r="A807">
            <v>616</v>
          </cell>
          <cell r="B807" t="str">
            <v>Poland</v>
          </cell>
          <cell r="C807">
            <v>1998</v>
          </cell>
          <cell r="D807">
            <v>90</v>
          </cell>
          <cell r="E807">
            <v>1111</v>
          </cell>
          <cell r="F807">
            <v>90</v>
          </cell>
          <cell r="G807">
            <v>618415</v>
          </cell>
          <cell r="H807"/>
          <cell r="I807" t="str">
            <v>.</v>
          </cell>
        </row>
        <row r="808">
          <cell r="A808">
            <v>616</v>
          </cell>
          <cell r="B808" t="str">
            <v>Poland</v>
          </cell>
          <cell r="C808">
            <v>1998</v>
          </cell>
          <cell r="D808">
            <v>90</v>
          </cell>
          <cell r="E808">
            <v>1212</v>
          </cell>
          <cell r="F808">
            <v>90</v>
          </cell>
          <cell r="G808">
            <v>658666</v>
          </cell>
          <cell r="H808"/>
          <cell r="I808" t="str">
            <v>.</v>
          </cell>
        </row>
        <row r="809">
          <cell r="A809">
            <v>616</v>
          </cell>
          <cell r="B809" t="str">
            <v>Poland</v>
          </cell>
          <cell r="C809">
            <v>1998</v>
          </cell>
          <cell r="D809">
            <v>90</v>
          </cell>
          <cell r="E809">
            <v>1313</v>
          </cell>
          <cell r="F809">
            <v>90</v>
          </cell>
          <cell r="G809">
            <v>680610</v>
          </cell>
          <cell r="H809"/>
          <cell r="I809" t="str">
            <v>.</v>
          </cell>
        </row>
        <row r="810">
          <cell r="A810">
            <v>616</v>
          </cell>
          <cell r="B810" t="str">
            <v>Poland</v>
          </cell>
          <cell r="C810">
            <v>1998</v>
          </cell>
          <cell r="D810">
            <v>90</v>
          </cell>
          <cell r="E810">
            <v>1414</v>
          </cell>
          <cell r="F810">
            <v>90</v>
          </cell>
          <cell r="G810">
            <v>697899</v>
          </cell>
          <cell r="H810"/>
          <cell r="I810" t="str">
            <v>.</v>
          </cell>
        </row>
        <row r="811">
          <cell r="A811">
            <v>616</v>
          </cell>
          <cell r="B811" t="str">
            <v>Poland</v>
          </cell>
          <cell r="C811">
            <v>1998</v>
          </cell>
          <cell r="D811">
            <v>90</v>
          </cell>
          <cell r="E811">
            <v>1014</v>
          </cell>
          <cell r="F811">
            <v>90</v>
          </cell>
          <cell r="G811">
            <v>3246563</v>
          </cell>
          <cell r="H811"/>
          <cell r="I811" t="str">
            <v>.</v>
          </cell>
        </row>
        <row r="812">
          <cell r="A812">
            <v>616</v>
          </cell>
          <cell r="B812" t="str">
            <v>Poland</v>
          </cell>
          <cell r="C812">
            <v>1998</v>
          </cell>
          <cell r="D812">
            <v>90</v>
          </cell>
          <cell r="E812">
            <v>1515</v>
          </cell>
          <cell r="F812">
            <v>90</v>
          </cell>
          <cell r="G812">
            <v>681410</v>
          </cell>
          <cell r="H812"/>
          <cell r="I812" t="str">
            <v>.</v>
          </cell>
        </row>
        <row r="813">
          <cell r="A813">
            <v>616</v>
          </cell>
          <cell r="B813" t="str">
            <v>Poland</v>
          </cell>
          <cell r="C813">
            <v>1998</v>
          </cell>
          <cell r="D813">
            <v>90</v>
          </cell>
          <cell r="E813">
            <v>1616</v>
          </cell>
          <cell r="F813">
            <v>90</v>
          </cell>
          <cell r="G813">
            <v>650224</v>
          </cell>
          <cell r="H813"/>
          <cell r="I813" t="str">
            <v>.</v>
          </cell>
        </row>
        <row r="814">
          <cell r="A814">
            <v>616</v>
          </cell>
          <cell r="B814" t="str">
            <v>Poland</v>
          </cell>
          <cell r="C814">
            <v>1998</v>
          </cell>
          <cell r="D814">
            <v>90</v>
          </cell>
          <cell r="E814">
            <v>1717</v>
          </cell>
          <cell r="F814">
            <v>90</v>
          </cell>
          <cell r="G814">
            <v>664388</v>
          </cell>
          <cell r="H814"/>
          <cell r="I814" t="str">
            <v>.</v>
          </cell>
        </row>
        <row r="815">
          <cell r="A815">
            <v>616</v>
          </cell>
          <cell r="B815" t="str">
            <v>Poland</v>
          </cell>
          <cell r="C815">
            <v>1998</v>
          </cell>
          <cell r="D815">
            <v>90</v>
          </cell>
          <cell r="E815">
            <v>1818</v>
          </cell>
          <cell r="F815">
            <v>90</v>
          </cell>
          <cell r="G815">
            <v>654264</v>
          </cell>
          <cell r="H815"/>
          <cell r="I815" t="str">
            <v>.</v>
          </cell>
        </row>
        <row r="816">
          <cell r="A816">
            <v>616</v>
          </cell>
          <cell r="B816" t="str">
            <v>Poland</v>
          </cell>
          <cell r="C816">
            <v>1998</v>
          </cell>
          <cell r="D816">
            <v>90</v>
          </cell>
          <cell r="E816">
            <v>1919</v>
          </cell>
          <cell r="F816">
            <v>90</v>
          </cell>
          <cell r="G816">
            <v>642194</v>
          </cell>
          <cell r="H816"/>
          <cell r="I816" t="str">
            <v>.</v>
          </cell>
        </row>
        <row r="817">
          <cell r="A817">
            <v>616</v>
          </cell>
          <cell r="B817" t="str">
            <v>Poland</v>
          </cell>
          <cell r="C817">
            <v>1998</v>
          </cell>
          <cell r="D817">
            <v>90</v>
          </cell>
          <cell r="E817">
            <v>1519</v>
          </cell>
          <cell r="F817">
            <v>90</v>
          </cell>
          <cell r="G817">
            <v>3292480</v>
          </cell>
          <cell r="H817"/>
          <cell r="I817" t="str">
            <v>.</v>
          </cell>
        </row>
        <row r="818">
          <cell r="A818">
            <v>616</v>
          </cell>
          <cell r="B818" t="str">
            <v>Poland</v>
          </cell>
          <cell r="C818">
            <v>1998</v>
          </cell>
          <cell r="D818">
            <v>90</v>
          </cell>
          <cell r="E818">
            <v>2020</v>
          </cell>
          <cell r="F818">
            <v>90</v>
          </cell>
          <cell r="G818">
            <v>628826</v>
          </cell>
          <cell r="H818"/>
          <cell r="I818" t="str">
            <v>.</v>
          </cell>
        </row>
        <row r="819">
          <cell r="A819">
            <v>616</v>
          </cell>
          <cell r="B819" t="str">
            <v>Poland</v>
          </cell>
          <cell r="C819">
            <v>1998</v>
          </cell>
          <cell r="D819">
            <v>90</v>
          </cell>
          <cell r="E819">
            <v>2121</v>
          </cell>
          <cell r="F819">
            <v>90</v>
          </cell>
          <cell r="G819">
            <v>636926</v>
          </cell>
          <cell r="H819"/>
          <cell r="I819" t="str">
            <v>.</v>
          </cell>
        </row>
        <row r="820">
          <cell r="A820">
            <v>616</v>
          </cell>
          <cell r="B820" t="str">
            <v>Poland</v>
          </cell>
          <cell r="C820">
            <v>1998</v>
          </cell>
          <cell r="D820">
            <v>90</v>
          </cell>
          <cell r="E820">
            <v>2222</v>
          </cell>
          <cell r="F820">
            <v>90</v>
          </cell>
          <cell r="G820">
            <v>616774</v>
          </cell>
          <cell r="H820"/>
          <cell r="I820" t="str">
            <v>.</v>
          </cell>
        </row>
        <row r="821">
          <cell r="A821">
            <v>616</v>
          </cell>
          <cell r="B821" t="str">
            <v>Poland</v>
          </cell>
          <cell r="C821">
            <v>1998</v>
          </cell>
          <cell r="D821">
            <v>90</v>
          </cell>
          <cell r="E821">
            <v>2323</v>
          </cell>
          <cell r="F821">
            <v>90</v>
          </cell>
          <cell r="G821">
            <v>593333</v>
          </cell>
          <cell r="H821"/>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cell r="I840" t="str">
            <v>.</v>
          </cell>
        </row>
        <row r="841">
          <cell r="A841">
            <v>756</v>
          </cell>
          <cell r="B841" t="str">
            <v>Switzerland</v>
          </cell>
          <cell r="C841">
            <v>1998</v>
          </cell>
          <cell r="D841">
            <v>90</v>
          </cell>
          <cell r="E841">
            <v>1414</v>
          </cell>
          <cell r="F841">
            <v>90</v>
          </cell>
          <cell r="G841">
            <v>80887</v>
          </cell>
          <cell r="H841"/>
          <cell r="I841" t="str">
            <v>.</v>
          </cell>
        </row>
        <row r="842">
          <cell r="A842">
            <v>756</v>
          </cell>
          <cell r="B842" t="str">
            <v>Switzerland</v>
          </cell>
          <cell r="C842">
            <v>1998</v>
          </cell>
          <cell r="D842">
            <v>90</v>
          </cell>
          <cell r="E842">
            <v>1014</v>
          </cell>
          <cell r="F842">
            <v>90</v>
          </cell>
          <cell r="G842">
            <v>408775</v>
          </cell>
          <cell r="H842"/>
          <cell r="I842" t="str">
            <v>.</v>
          </cell>
        </row>
        <row r="843">
          <cell r="A843">
            <v>756</v>
          </cell>
          <cell r="B843" t="str">
            <v>Switzerland</v>
          </cell>
          <cell r="C843">
            <v>1998</v>
          </cell>
          <cell r="D843">
            <v>90</v>
          </cell>
          <cell r="E843">
            <v>1515</v>
          </cell>
          <cell r="F843">
            <v>90</v>
          </cell>
          <cell r="G843">
            <v>82194</v>
          </cell>
          <cell r="H843"/>
          <cell r="I843" t="str">
            <v>.</v>
          </cell>
        </row>
        <row r="844">
          <cell r="A844">
            <v>756</v>
          </cell>
          <cell r="B844" t="str">
            <v>Switzerland</v>
          </cell>
          <cell r="C844">
            <v>1998</v>
          </cell>
          <cell r="D844">
            <v>90</v>
          </cell>
          <cell r="E844">
            <v>1616</v>
          </cell>
          <cell r="F844">
            <v>90</v>
          </cell>
          <cell r="G844">
            <v>81742</v>
          </cell>
          <cell r="H844"/>
          <cell r="I844" t="str">
            <v>.</v>
          </cell>
        </row>
        <row r="845">
          <cell r="A845">
            <v>756</v>
          </cell>
          <cell r="B845" t="str">
            <v>Switzerland</v>
          </cell>
          <cell r="C845">
            <v>1998</v>
          </cell>
          <cell r="D845">
            <v>90</v>
          </cell>
          <cell r="E845">
            <v>1717</v>
          </cell>
          <cell r="F845">
            <v>90</v>
          </cell>
          <cell r="G845">
            <v>82279</v>
          </cell>
          <cell r="H845"/>
          <cell r="I845" t="str">
            <v>.</v>
          </cell>
        </row>
        <row r="846">
          <cell r="A846">
            <v>756</v>
          </cell>
          <cell r="B846" t="str">
            <v>Switzerland</v>
          </cell>
          <cell r="C846">
            <v>1998</v>
          </cell>
          <cell r="D846">
            <v>90</v>
          </cell>
          <cell r="E846">
            <v>1818</v>
          </cell>
          <cell r="F846">
            <v>90</v>
          </cell>
          <cell r="G846">
            <v>80324</v>
          </cell>
          <cell r="H846"/>
          <cell r="I846" t="str">
            <v>.</v>
          </cell>
        </row>
        <row r="847">
          <cell r="A847">
            <v>756</v>
          </cell>
          <cell r="B847" t="str">
            <v>Switzerland</v>
          </cell>
          <cell r="C847">
            <v>1998</v>
          </cell>
          <cell r="D847">
            <v>90</v>
          </cell>
          <cell r="E847">
            <v>1919</v>
          </cell>
          <cell r="F847">
            <v>90</v>
          </cell>
          <cell r="G847">
            <v>79467</v>
          </cell>
          <cell r="H847"/>
          <cell r="I847" t="str">
            <v>.</v>
          </cell>
        </row>
        <row r="848">
          <cell r="A848">
            <v>756</v>
          </cell>
          <cell r="B848" t="str">
            <v>Switzerland</v>
          </cell>
          <cell r="C848">
            <v>1998</v>
          </cell>
          <cell r="D848">
            <v>90</v>
          </cell>
          <cell r="E848">
            <v>1519</v>
          </cell>
          <cell r="F848">
            <v>90</v>
          </cell>
          <cell r="G848">
            <v>406006</v>
          </cell>
          <cell r="H848"/>
          <cell r="I848" t="str">
            <v>.</v>
          </cell>
        </row>
        <row r="849">
          <cell r="A849">
            <v>756</v>
          </cell>
          <cell r="B849" t="str">
            <v>Switzerland</v>
          </cell>
          <cell r="C849">
            <v>1998</v>
          </cell>
          <cell r="D849">
            <v>90</v>
          </cell>
          <cell r="E849">
            <v>2020</v>
          </cell>
          <cell r="F849">
            <v>90</v>
          </cell>
          <cell r="G849">
            <v>80607</v>
          </cell>
          <cell r="H849"/>
          <cell r="I849" t="str">
            <v>.</v>
          </cell>
        </row>
        <row r="850">
          <cell r="A850">
            <v>756</v>
          </cell>
          <cell r="B850" t="str">
            <v>Switzerland</v>
          </cell>
          <cell r="C850">
            <v>1998</v>
          </cell>
          <cell r="D850">
            <v>90</v>
          </cell>
          <cell r="E850">
            <v>2121</v>
          </cell>
          <cell r="F850">
            <v>90</v>
          </cell>
          <cell r="G850">
            <v>80795</v>
          </cell>
          <cell r="H850"/>
          <cell r="I850" t="str">
            <v>.</v>
          </cell>
        </row>
        <row r="851">
          <cell r="A851">
            <v>756</v>
          </cell>
          <cell r="B851" t="str">
            <v>Switzerland</v>
          </cell>
          <cell r="C851">
            <v>1998</v>
          </cell>
          <cell r="D851">
            <v>90</v>
          </cell>
          <cell r="E851">
            <v>2222</v>
          </cell>
          <cell r="F851">
            <v>90</v>
          </cell>
          <cell r="G851">
            <v>82073</v>
          </cell>
          <cell r="H851"/>
          <cell r="I851" t="str">
            <v>.</v>
          </cell>
        </row>
        <row r="852">
          <cell r="A852">
            <v>756</v>
          </cell>
          <cell r="B852" t="str">
            <v>Switzerland</v>
          </cell>
          <cell r="C852">
            <v>1998</v>
          </cell>
          <cell r="D852">
            <v>90</v>
          </cell>
          <cell r="E852">
            <v>2323</v>
          </cell>
          <cell r="F852">
            <v>90</v>
          </cell>
          <cell r="G852">
            <v>85855</v>
          </cell>
          <cell r="H852"/>
          <cell r="I852" t="str">
            <v>.</v>
          </cell>
        </row>
        <row r="853">
          <cell r="A853">
            <v>756</v>
          </cell>
          <cell r="B853" t="str">
            <v>Switzerland</v>
          </cell>
          <cell r="C853">
            <v>1998</v>
          </cell>
          <cell r="D853">
            <v>90</v>
          </cell>
          <cell r="E853">
            <v>2424</v>
          </cell>
          <cell r="F853">
            <v>90</v>
          </cell>
          <cell r="G853">
            <v>88688</v>
          </cell>
          <cell r="H853"/>
          <cell r="I853" t="str">
            <v>.</v>
          </cell>
        </row>
        <row r="854">
          <cell r="A854">
            <v>756</v>
          </cell>
          <cell r="B854" t="str">
            <v>Switzerland</v>
          </cell>
          <cell r="C854">
            <v>1998</v>
          </cell>
          <cell r="D854">
            <v>90</v>
          </cell>
          <cell r="E854">
            <v>2024</v>
          </cell>
          <cell r="F854">
            <v>90</v>
          </cell>
          <cell r="G854">
            <v>418018</v>
          </cell>
          <cell r="H854"/>
          <cell r="I854" t="str">
            <v>.</v>
          </cell>
        </row>
        <row r="855">
          <cell r="A855">
            <v>756</v>
          </cell>
          <cell r="B855" t="str">
            <v>Switzerland</v>
          </cell>
          <cell r="C855">
            <v>1998</v>
          </cell>
          <cell r="D855">
            <v>90</v>
          </cell>
          <cell r="E855">
            <v>2525</v>
          </cell>
          <cell r="F855">
            <v>90</v>
          </cell>
          <cell r="G855">
            <v>93780</v>
          </cell>
          <cell r="H855"/>
          <cell r="I855" t="str">
            <v>.</v>
          </cell>
        </row>
        <row r="856">
          <cell r="A856">
            <v>756</v>
          </cell>
          <cell r="B856" t="str">
            <v>Switzerland</v>
          </cell>
          <cell r="C856">
            <v>1998</v>
          </cell>
          <cell r="D856">
            <v>90</v>
          </cell>
          <cell r="E856">
            <v>2626</v>
          </cell>
          <cell r="F856">
            <v>90</v>
          </cell>
          <cell r="G856">
            <v>98555</v>
          </cell>
          <cell r="H856"/>
          <cell r="I856" t="str">
            <v>.</v>
          </cell>
        </row>
        <row r="857">
          <cell r="A857">
            <v>756</v>
          </cell>
          <cell r="B857" t="str">
            <v>Switzerland</v>
          </cell>
          <cell r="C857">
            <v>1998</v>
          </cell>
          <cell r="D857">
            <v>90</v>
          </cell>
          <cell r="E857">
            <v>2727</v>
          </cell>
          <cell r="F857">
            <v>90</v>
          </cell>
          <cell r="G857">
            <v>102470</v>
          </cell>
          <cell r="H857"/>
          <cell r="I857" t="str">
            <v>.</v>
          </cell>
        </row>
        <row r="858">
          <cell r="A858">
            <v>756</v>
          </cell>
          <cell r="B858" t="str">
            <v>Switzerland</v>
          </cell>
          <cell r="C858">
            <v>1998</v>
          </cell>
          <cell r="D858">
            <v>90</v>
          </cell>
          <cell r="E858">
            <v>2828</v>
          </cell>
          <cell r="F858">
            <v>90</v>
          </cell>
          <cell r="G858">
            <v>107483</v>
          </cell>
          <cell r="H858"/>
          <cell r="I858" t="str">
            <v>.</v>
          </cell>
        </row>
        <row r="859">
          <cell r="A859">
            <v>756</v>
          </cell>
          <cell r="B859" t="str">
            <v>Switzerland</v>
          </cell>
          <cell r="C859">
            <v>1998</v>
          </cell>
          <cell r="D859">
            <v>90</v>
          </cell>
          <cell r="E859">
            <v>2929</v>
          </cell>
          <cell r="F859">
            <v>90</v>
          </cell>
          <cell r="G859">
            <v>112096</v>
          </cell>
          <cell r="H859"/>
          <cell r="I859" t="str">
            <v>.</v>
          </cell>
        </row>
        <row r="860">
          <cell r="A860">
            <v>756</v>
          </cell>
          <cell r="B860" t="str">
            <v>Switzerland</v>
          </cell>
          <cell r="C860">
            <v>1998</v>
          </cell>
          <cell r="D860">
            <v>90</v>
          </cell>
          <cell r="E860">
            <v>2529</v>
          </cell>
          <cell r="F860">
            <v>90</v>
          </cell>
          <cell r="G860">
            <v>514384</v>
          </cell>
          <cell r="H860"/>
          <cell r="I860" t="str">
            <v>.</v>
          </cell>
        </row>
        <row r="861">
          <cell r="A861">
            <v>756</v>
          </cell>
          <cell r="B861" t="str">
            <v>Switzerland</v>
          </cell>
          <cell r="C861">
            <v>1998</v>
          </cell>
          <cell r="D861">
            <v>90</v>
          </cell>
          <cell r="E861">
            <v>3034</v>
          </cell>
          <cell r="F861">
            <v>90</v>
          </cell>
          <cell r="G861">
            <v>611286</v>
          </cell>
          <cell r="H861"/>
          <cell r="I861" t="str">
            <v>.</v>
          </cell>
        </row>
        <row r="862">
          <cell r="A862">
            <v>756</v>
          </cell>
          <cell r="B862" t="str">
            <v>Switzerland</v>
          </cell>
          <cell r="C862">
            <v>1998</v>
          </cell>
          <cell r="D862">
            <v>90</v>
          </cell>
          <cell r="E862">
            <v>3539</v>
          </cell>
          <cell r="F862">
            <v>90</v>
          </cell>
          <cell r="G862">
            <v>583335</v>
          </cell>
          <cell r="H862"/>
          <cell r="I862" t="str">
            <v>.</v>
          </cell>
        </row>
        <row r="863">
          <cell r="A863">
            <v>756</v>
          </cell>
          <cell r="B863" t="str">
            <v>Switzerland</v>
          </cell>
          <cell r="C863">
            <v>1998</v>
          </cell>
          <cell r="D863">
            <v>90</v>
          </cell>
          <cell r="E863">
            <v>4099</v>
          </cell>
          <cell r="F863">
            <v>90</v>
          </cell>
          <cell r="G863">
            <v>3314872</v>
          </cell>
          <cell r="H863"/>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cell r="I865" t="str">
            <v>.</v>
          </cell>
        </row>
        <row r="866">
          <cell r="A866">
            <v>376</v>
          </cell>
          <cell r="B866" t="str">
            <v>Israel</v>
          </cell>
          <cell r="C866">
            <v>1998</v>
          </cell>
          <cell r="D866">
            <v>90</v>
          </cell>
          <cell r="E866">
            <v>1010</v>
          </cell>
          <cell r="F866">
            <v>90</v>
          </cell>
          <cell r="G866">
            <v>109283</v>
          </cell>
          <cell r="H866"/>
          <cell r="I866" t="str">
            <v>.</v>
          </cell>
        </row>
        <row r="867">
          <cell r="A867">
            <v>376</v>
          </cell>
          <cell r="B867" t="str">
            <v>Israel</v>
          </cell>
          <cell r="C867">
            <v>1998</v>
          </cell>
          <cell r="D867">
            <v>90</v>
          </cell>
          <cell r="E867">
            <v>1111</v>
          </cell>
          <cell r="F867">
            <v>90</v>
          </cell>
          <cell r="G867">
            <v>109805</v>
          </cell>
          <cell r="H867"/>
          <cell r="I867" t="str">
            <v>.</v>
          </cell>
        </row>
        <row r="868">
          <cell r="A868">
            <v>376</v>
          </cell>
          <cell r="B868" t="str">
            <v>Israel</v>
          </cell>
          <cell r="C868">
            <v>1998</v>
          </cell>
          <cell r="D868">
            <v>90</v>
          </cell>
          <cell r="E868">
            <v>1212</v>
          </cell>
          <cell r="F868">
            <v>90</v>
          </cell>
          <cell r="G868">
            <v>109353</v>
          </cell>
          <cell r="H868"/>
          <cell r="I868" t="str">
            <v>.</v>
          </cell>
        </row>
        <row r="869">
          <cell r="A869">
            <v>376</v>
          </cell>
          <cell r="B869" t="str">
            <v>Israel</v>
          </cell>
          <cell r="C869">
            <v>1998</v>
          </cell>
          <cell r="D869">
            <v>90</v>
          </cell>
          <cell r="E869">
            <v>1313</v>
          </cell>
          <cell r="F869">
            <v>90</v>
          </cell>
          <cell r="G869">
            <v>108820</v>
          </cell>
          <cell r="H869"/>
          <cell r="I869" t="str">
            <v>.</v>
          </cell>
        </row>
        <row r="870">
          <cell r="A870">
            <v>376</v>
          </cell>
          <cell r="B870" t="str">
            <v>Israel</v>
          </cell>
          <cell r="C870">
            <v>1998</v>
          </cell>
          <cell r="D870">
            <v>90</v>
          </cell>
          <cell r="E870">
            <v>1414</v>
          </cell>
          <cell r="F870">
            <v>90</v>
          </cell>
          <cell r="G870">
            <v>109224</v>
          </cell>
          <cell r="H870"/>
          <cell r="I870" t="str">
            <v>.</v>
          </cell>
        </row>
        <row r="871">
          <cell r="A871">
            <v>376</v>
          </cell>
          <cell r="B871" t="str">
            <v>Israel</v>
          </cell>
          <cell r="C871">
            <v>1998</v>
          </cell>
          <cell r="D871">
            <v>90</v>
          </cell>
          <cell r="E871">
            <v>1014</v>
          </cell>
          <cell r="F871">
            <v>90</v>
          </cell>
          <cell r="G871">
            <v>546485</v>
          </cell>
          <cell r="H871"/>
          <cell r="I871" t="str">
            <v>.</v>
          </cell>
        </row>
        <row r="872">
          <cell r="A872">
            <v>376</v>
          </cell>
          <cell r="B872" t="str">
            <v>Israel</v>
          </cell>
          <cell r="C872">
            <v>1998</v>
          </cell>
          <cell r="D872">
            <v>90</v>
          </cell>
          <cell r="E872">
            <v>1515</v>
          </cell>
          <cell r="F872">
            <v>90</v>
          </cell>
          <cell r="G872">
            <v>105755</v>
          </cell>
          <cell r="H872"/>
          <cell r="I872" t="str">
            <v>.</v>
          </cell>
        </row>
        <row r="873">
          <cell r="A873">
            <v>376</v>
          </cell>
          <cell r="B873" t="str">
            <v>Israel</v>
          </cell>
          <cell r="C873">
            <v>1998</v>
          </cell>
          <cell r="D873">
            <v>90</v>
          </cell>
          <cell r="E873">
            <v>1616</v>
          </cell>
          <cell r="F873">
            <v>90</v>
          </cell>
          <cell r="G873">
            <v>103055</v>
          </cell>
          <cell r="H873"/>
          <cell r="I873" t="str">
            <v>.</v>
          </cell>
        </row>
        <row r="874">
          <cell r="A874">
            <v>376</v>
          </cell>
          <cell r="B874" t="str">
            <v>Israel</v>
          </cell>
          <cell r="C874">
            <v>1998</v>
          </cell>
          <cell r="D874">
            <v>90</v>
          </cell>
          <cell r="E874">
            <v>1717</v>
          </cell>
          <cell r="F874">
            <v>90</v>
          </cell>
          <cell r="G874">
            <v>103669</v>
          </cell>
          <cell r="H874"/>
          <cell r="I874" t="str">
            <v>.</v>
          </cell>
        </row>
        <row r="875">
          <cell r="A875">
            <v>376</v>
          </cell>
          <cell r="B875" t="str">
            <v>Israel</v>
          </cell>
          <cell r="C875">
            <v>1998</v>
          </cell>
          <cell r="D875">
            <v>90</v>
          </cell>
          <cell r="E875">
            <v>1818</v>
          </cell>
          <cell r="F875">
            <v>90</v>
          </cell>
          <cell r="G875">
            <v>104002</v>
          </cell>
          <cell r="H875"/>
          <cell r="I875" t="str">
            <v>.</v>
          </cell>
        </row>
        <row r="876">
          <cell r="A876">
            <v>376</v>
          </cell>
          <cell r="B876" t="str">
            <v>Israel</v>
          </cell>
          <cell r="C876">
            <v>1998</v>
          </cell>
          <cell r="D876">
            <v>90</v>
          </cell>
          <cell r="E876">
            <v>1919</v>
          </cell>
          <cell r="F876">
            <v>90</v>
          </cell>
          <cell r="G876">
            <v>104074</v>
          </cell>
          <cell r="H876"/>
          <cell r="I876" t="str">
            <v>.</v>
          </cell>
        </row>
        <row r="877">
          <cell r="A877">
            <v>376</v>
          </cell>
          <cell r="B877" t="str">
            <v>Israel</v>
          </cell>
          <cell r="C877">
            <v>1998</v>
          </cell>
          <cell r="D877">
            <v>90</v>
          </cell>
          <cell r="E877">
            <v>1519</v>
          </cell>
          <cell r="F877">
            <v>90</v>
          </cell>
          <cell r="G877">
            <v>520555</v>
          </cell>
          <cell r="H877"/>
          <cell r="I877" t="str">
            <v>.</v>
          </cell>
        </row>
        <row r="878">
          <cell r="A878">
            <v>376</v>
          </cell>
          <cell r="B878" t="str">
            <v>Israel</v>
          </cell>
          <cell r="C878">
            <v>1998</v>
          </cell>
          <cell r="D878">
            <v>90</v>
          </cell>
          <cell r="E878">
            <v>2020</v>
          </cell>
          <cell r="F878">
            <v>90</v>
          </cell>
          <cell r="G878">
            <v>104345</v>
          </cell>
          <cell r="H878"/>
          <cell r="I878" t="str">
            <v>.</v>
          </cell>
        </row>
        <row r="879">
          <cell r="A879">
            <v>376</v>
          </cell>
          <cell r="B879" t="str">
            <v>Israel</v>
          </cell>
          <cell r="C879">
            <v>1998</v>
          </cell>
          <cell r="D879">
            <v>90</v>
          </cell>
          <cell r="E879">
            <v>2121</v>
          </cell>
          <cell r="F879">
            <v>90</v>
          </cell>
          <cell r="G879">
            <v>107066</v>
          </cell>
          <cell r="H879"/>
          <cell r="I879" t="str">
            <v>.</v>
          </cell>
        </row>
        <row r="880">
          <cell r="A880">
            <v>376</v>
          </cell>
          <cell r="B880" t="str">
            <v>Israel</v>
          </cell>
          <cell r="C880">
            <v>1998</v>
          </cell>
          <cell r="D880">
            <v>90</v>
          </cell>
          <cell r="E880">
            <v>2222</v>
          </cell>
          <cell r="F880">
            <v>90</v>
          </cell>
          <cell r="G880">
            <v>105256</v>
          </cell>
          <cell r="H880"/>
          <cell r="I880" t="str">
            <v>.</v>
          </cell>
        </row>
        <row r="881">
          <cell r="A881">
            <v>376</v>
          </cell>
          <cell r="B881" t="str">
            <v>Israel</v>
          </cell>
          <cell r="C881">
            <v>1998</v>
          </cell>
          <cell r="D881">
            <v>90</v>
          </cell>
          <cell r="E881">
            <v>2323</v>
          </cell>
          <cell r="F881">
            <v>90</v>
          </cell>
          <cell r="G881">
            <v>100401</v>
          </cell>
          <cell r="H881"/>
          <cell r="I881" t="str">
            <v>.</v>
          </cell>
        </row>
        <row r="882">
          <cell r="A882">
            <v>376</v>
          </cell>
          <cell r="B882" t="str">
            <v>Israel</v>
          </cell>
          <cell r="C882">
            <v>1998</v>
          </cell>
          <cell r="D882">
            <v>90</v>
          </cell>
          <cell r="E882">
            <v>2424</v>
          </cell>
          <cell r="F882">
            <v>90</v>
          </cell>
          <cell r="G882">
            <v>97276</v>
          </cell>
          <cell r="H882"/>
          <cell r="I882" t="str">
            <v>.</v>
          </cell>
        </row>
        <row r="883">
          <cell r="A883">
            <v>376</v>
          </cell>
          <cell r="B883" t="str">
            <v>Israel</v>
          </cell>
          <cell r="C883">
            <v>1998</v>
          </cell>
          <cell r="D883">
            <v>90</v>
          </cell>
          <cell r="E883">
            <v>2024</v>
          </cell>
          <cell r="F883">
            <v>90</v>
          </cell>
          <cell r="G883">
            <v>514344</v>
          </cell>
          <cell r="H883"/>
          <cell r="I883" t="str">
            <v>.</v>
          </cell>
        </row>
        <row r="884">
          <cell r="A884">
            <v>376</v>
          </cell>
          <cell r="B884" t="str">
            <v>Israel</v>
          </cell>
          <cell r="C884">
            <v>1998</v>
          </cell>
          <cell r="D884">
            <v>90</v>
          </cell>
          <cell r="E884">
            <v>2525</v>
          </cell>
          <cell r="F884">
            <v>90</v>
          </cell>
          <cell r="G884">
            <v>94482</v>
          </cell>
          <cell r="H884"/>
          <cell r="I884" t="str">
            <v>.</v>
          </cell>
        </row>
        <row r="885">
          <cell r="A885">
            <v>376</v>
          </cell>
          <cell r="B885" t="str">
            <v>Israel</v>
          </cell>
          <cell r="C885">
            <v>1998</v>
          </cell>
          <cell r="D885">
            <v>90</v>
          </cell>
          <cell r="E885">
            <v>2626</v>
          </cell>
          <cell r="F885">
            <v>90</v>
          </cell>
          <cell r="G885">
            <v>93755</v>
          </cell>
          <cell r="H885"/>
          <cell r="I885" t="str">
            <v>.</v>
          </cell>
        </row>
        <row r="886">
          <cell r="A886">
            <v>376</v>
          </cell>
          <cell r="B886" t="str">
            <v>Israel</v>
          </cell>
          <cell r="C886">
            <v>1998</v>
          </cell>
          <cell r="D886">
            <v>90</v>
          </cell>
          <cell r="E886">
            <v>2727</v>
          </cell>
          <cell r="F886">
            <v>90</v>
          </cell>
          <cell r="G886">
            <v>90820</v>
          </cell>
          <cell r="H886"/>
          <cell r="I886" t="str">
            <v>.</v>
          </cell>
        </row>
        <row r="887">
          <cell r="A887">
            <v>376</v>
          </cell>
          <cell r="B887" t="str">
            <v>Israel</v>
          </cell>
          <cell r="C887">
            <v>1998</v>
          </cell>
          <cell r="D887">
            <v>90</v>
          </cell>
          <cell r="E887">
            <v>2828</v>
          </cell>
          <cell r="F887">
            <v>90</v>
          </cell>
          <cell r="G887">
            <v>84831</v>
          </cell>
          <cell r="H887"/>
          <cell r="I887" t="str">
            <v>.</v>
          </cell>
        </row>
        <row r="888">
          <cell r="A888">
            <v>376</v>
          </cell>
          <cell r="B888" t="str">
            <v>Israel</v>
          </cell>
          <cell r="C888">
            <v>1998</v>
          </cell>
          <cell r="D888">
            <v>90</v>
          </cell>
          <cell r="E888">
            <v>2929</v>
          </cell>
          <cell r="F888">
            <v>90</v>
          </cell>
          <cell r="G888">
            <v>81698</v>
          </cell>
          <cell r="H888"/>
          <cell r="I888" t="str">
            <v>.</v>
          </cell>
        </row>
        <row r="889">
          <cell r="A889">
            <v>376</v>
          </cell>
          <cell r="B889" t="str">
            <v>Israel</v>
          </cell>
          <cell r="C889">
            <v>1998</v>
          </cell>
          <cell r="D889">
            <v>90</v>
          </cell>
          <cell r="E889">
            <v>2529</v>
          </cell>
          <cell r="F889">
            <v>90</v>
          </cell>
          <cell r="G889">
            <v>445586</v>
          </cell>
          <cell r="H889"/>
          <cell r="I889" t="str">
            <v>.</v>
          </cell>
        </row>
        <row r="890">
          <cell r="A890">
            <v>376</v>
          </cell>
          <cell r="B890" t="str">
            <v>Israel</v>
          </cell>
          <cell r="C890">
            <v>1998</v>
          </cell>
          <cell r="D890">
            <v>90</v>
          </cell>
          <cell r="E890">
            <v>3034</v>
          </cell>
          <cell r="F890">
            <v>90</v>
          </cell>
          <cell r="G890">
            <v>381340</v>
          </cell>
          <cell r="H890"/>
          <cell r="I890" t="str">
            <v>.</v>
          </cell>
        </row>
        <row r="891">
          <cell r="A891">
            <v>376</v>
          </cell>
          <cell r="B891" t="str">
            <v>Israel</v>
          </cell>
          <cell r="C891">
            <v>1998</v>
          </cell>
          <cell r="D891">
            <v>90</v>
          </cell>
          <cell r="E891">
            <v>3539</v>
          </cell>
          <cell r="F891">
            <v>90</v>
          </cell>
          <cell r="G891">
            <v>370969</v>
          </cell>
          <cell r="H891"/>
          <cell r="I891" t="str">
            <v>.</v>
          </cell>
        </row>
        <row r="892">
          <cell r="A892">
            <v>376</v>
          </cell>
          <cell r="B892" t="str">
            <v>Israel</v>
          </cell>
          <cell r="C892">
            <v>1998</v>
          </cell>
          <cell r="D892">
            <v>90</v>
          </cell>
          <cell r="E892">
            <v>4099</v>
          </cell>
          <cell r="F892">
            <v>90</v>
          </cell>
          <cell r="G892">
            <v>1957335</v>
          </cell>
          <cell r="H892"/>
          <cell r="I892" t="str">
            <v>.</v>
          </cell>
        </row>
        <row r="893">
          <cell r="A893">
            <v>376</v>
          </cell>
          <cell r="B893" t="str">
            <v>Israel</v>
          </cell>
          <cell r="C893">
            <v>1998</v>
          </cell>
          <cell r="D893">
            <v>90</v>
          </cell>
          <cell r="E893">
            <v>990000</v>
          </cell>
          <cell r="F893">
            <v>90</v>
          </cell>
          <cell r="G893"/>
          <cell r="H893"/>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cell r="I1141" t="str">
            <v>.</v>
          </cell>
        </row>
        <row r="1142">
          <cell r="A1142">
            <v>392</v>
          </cell>
          <cell r="B1142" t="str">
            <v>Japan</v>
          </cell>
          <cell r="C1142">
            <v>1998</v>
          </cell>
          <cell r="D1142">
            <v>90</v>
          </cell>
          <cell r="E1142">
            <v>1616</v>
          </cell>
          <cell r="F1142">
            <v>90</v>
          </cell>
          <cell r="G1142">
            <v>1531000</v>
          </cell>
          <cell r="H1142"/>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cell r="I1156" t="str">
            <v>.</v>
          </cell>
        </row>
        <row r="1157">
          <cell r="A1157">
            <v>392</v>
          </cell>
          <cell r="B1157" t="str">
            <v>Japan</v>
          </cell>
          <cell r="C1157">
            <v>1998</v>
          </cell>
          <cell r="D1157">
            <v>90</v>
          </cell>
          <cell r="E1157">
            <v>2929</v>
          </cell>
          <cell r="F1157">
            <v>90</v>
          </cell>
          <cell r="G1157">
            <v>1818000</v>
          </cell>
          <cell r="H1157"/>
          <cell r="I1157" t="str">
            <v>.</v>
          </cell>
        </row>
        <row r="1158">
          <cell r="A1158">
            <v>392</v>
          </cell>
          <cell r="B1158" t="str">
            <v>Japan</v>
          </cell>
          <cell r="C1158">
            <v>1998</v>
          </cell>
          <cell r="D1158">
            <v>90</v>
          </cell>
          <cell r="E1158">
            <v>2529</v>
          </cell>
          <cell r="F1158">
            <v>90</v>
          </cell>
          <cell r="G1158">
            <v>9499000</v>
          </cell>
          <cell r="H1158"/>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cell r="I1432" t="str">
            <v>.</v>
          </cell>
        </row>
        <row r="1433">
          <cell r="A1433">
            <v>400</v>
          </cell>
          <cell r="B1433" t="str">
            <v>Jordan</v>
          </cell>
          <cell r="C1433">
            <v>1997</v>
          </cell>
          <cell r="D1433">
            <v>90</v>
          </cell>
          <cell r="E1433">
            <v>300</v>
          </cell>
          <cell r="F1433">
            <v>90</v>
          </cell>
          <cell r="G1433">
            <v>424580</v>
          </cell>
          <cell r="H1433"/>
          <cell r="I1433" t="str">
            <v>.</v>
          </cell>
        </row>
        <row r="1434">
          <cell r="A1434">
            <v>400</v>
          </cell>
          <cell r="B1434" t="str">
            <v>Jordan</v>
          </cell>
          <cell r="C1434">
            <v>1997</v>
          </cell>
          <cell r="D1434">
            <v>90</v>
          </cell>
          <cell r="E1434">
            <v>303</v>
          </cell>
          <cell r="F1434">
            <v>90</v>
          </cell>
          <cell r="G1434">
            <v>136119</v>
          </cell>
          <cell r="H1434"/>
          <cell r="I1434" t="str">
            <v>.</v>
          </cell>
        </row>
        <row r="1435">
          <cell r="A1435">
            <v>400</v>
          </cell>
          <cell r="B1435" t="str">
            <v>Jordan</v>
          </cell>
          <cell r="C1435">
            <v>1997</v>
          </cell>
          <cell r="D1435">
            <v>90</v>
          </cell>
          <cell r="E1435">
            <v>404</v>
          </cell>
          <cell r="F1435">
            <v>90</v>
          </cell>
          <cell r="G1435">
            <v>129324</v>
          </cell>
          <cell r="H1435"/>
          <cell r="I1435" t="str">
            <v>.</v>
          </cell>
        </row>
        <row r="1436">
          <cell r="A1436">
            <v>400</v>
          </cell>
          <cell r="B1436" t="str">
            <v>Jordan</v>
          </cell>
          <cell r="C1436">
            <v>1997</v>
          </cell>
          <cell r="D1436">
            <v>90</v>
          </cell>
          <cell r="E1436">
            <v>505</v>
          </cell>
          <cell r="F1436">
            <v>90</v>
          </cell>
          <cell r="G1436">
            <v>130668</v>
          </cell>
          <cell r="H1436"/>
          <cell r="I1436" t="str">
            <v>.</v>
          </cell>
        </row>
        <row r="1437">
          <cell r="A1437">
            <v>400</v>
          </cell>
          <cell r="B1437" t="str">
            <v>Jordan</v>
          </cell>
          <cell r="C1437">
            <v>1997</v>
          </cell>
          <cell r="D1437">
            <v>90</v>
          </cell>
          <cell r="E1437">
            <v>606</v>
          </cell>
          <cell r="F1437">
            <v>90</v>
          </cell>
          <cell r="G1437">
            <v>129274</v>
          </cell>
          <cell r="H1437"/>
          <cell r="I1437" t="str">
            <v>.</v>
          </cell>
        </row>
        <row r="1438">
          <cell r="A1438">
            <v>400</v>
          </cell>
          <cell r="B1438" t="str">
            <v>Jordan</v>
          </cell>
          <cell r="C1438">
            <v>1997</v>
          </cell>
          <cell r="D1438">
            <v>90</v>
          </cell>
          <cell r="E1438">
            <v>707</v>
          </cell>
          <cell r="F1438">
            <v>90</v>
          </cell>
          <cell r="G1438">
            <v>125971</v>
          </cell>
          <cell r="H1438"/>
          <cell r="I1438" t="str">
            <v>.</v>
          </cell>
        </row>
        <row r="1439">
          <cell r="A1439">
            <v>400</v>
          </cell>
          <cell r="B1439" t="str">
            <v>Jordan</v>
          </cell>
          <cell r="C1439">
            <v>1997</v>
          </cell>
          <cell r="D1439">
            <v>90</v>
          </cell>
          <cell r="E1439">
            <v>808</v>
          </cell>
          <cell r="F1439">
            <v>90</v>
          </cell>
          <cell r="G1439">
            <v>125686</v>
          </cell>
          <cell r="H1439"/>
          <cell r="I1439" t="str">
            <v>.</v>
          </cell>
        </row>
        <row r="1440">
          <cell r="A1440">
            <v>400</v>
          </cell>
          <cell r="B1440" t="str">
            <v>Jordan</v>
          </cell>
          <cell r="C1440">
            <v>1997</v>
          </cell>
          <cell r="D1440">
            <v>90</v>
          </cell>
          <cell r="E1440">
            <v>909</v>
          </cell>
          <cell r="F1440">
            <v>90</v>
          </cell>
          <cell r="G1440">
            <v>122208</v>
          </cell>
          <cell r="H1440"/>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cell r="I1442" t="str">
            <v>.</v>
          </cell>
        </row>
        <row r="1443">
          <cell r="A1443">
            <v>400</v>
          </cell>
          <cell r="B1443" t="str">
            <v>Jordan</v>
          </cell>
          <cell r="C1443">
            <v>1997</v>
          </cell>
          <cell r="D1443">
            <v>90</v>
          </cell>
          <cell r="E1443">
            <v>1111</v>
          </cell>
          <cell r="F1443">
            <v>90</v>
          </cell>
          <cell r="G1443">
            <v>118459</v>
          </cell>
          <cell r="H1443"/>
          <cell r="I1443" t="str">
            <v>.</v>
          </cell>
        </row>
        <row r="1444">
          <cell r="A1444">
            <v>400</v>
          </cell>
          <cell r="B1444" t="str">
            <v>Jordan</v>
          </cell>
          <cell r="C1444">
            <v>1997</v>
          </cell>
          <cell r="D1444">
            <v>90</v>
          </cell>
          <cell r="E1444">
            <v>1212</v>
          </cell>
          <cell r="F1444">
            <v>90</v>
          </cell>
          <cell r="G1444">
            <v>120361</v>
          </cell>
          <cell r="H1444"/>
          <cell r="I1444" t="str">
            <v>.</v>
          </cell>
        </row>
        <row r="1445">
          <cell r="A1445">
            <v>400</v>
          </cell>
          <cell r="B1445" t="str">
            <v>Jordan</v>
          </cell>
          <cell r="C1445">
            <v>1997</v>
          </cell>
          <cell r="D1445">
            <v>90</v>
          </cell>
          <cell r="E1445">
            <v>1313</v>
          </cell>
          <cell r="F1445">
            <v>90</v>
          </cell>
          <cell r="G1445">
            <v>115483</v>
          </cell>
          <cell r="H1445"/>
          <cell r="I1445" t="str">
            <v>.</v>
          </cell>
        </row>
        <row r="1446">
          <cell r="A1446">
            <v>400</v>
          </cell>
          <cell r="B1446" t="str">
            <v>Jordan</v>
          </cell>
          <cell r="C1446">
            <v>1997</v>
          </cell>
          <cell r="D1446">
            <v>90</v>
          </cell>
          <cell r="E1446">
            <v>1414</v>
          </cell>
          <cell r="F1446">
            <v>90</v>
          </cell>
          <cell r="G1446">
            <v>113464</v>
          </cell>
          <cell r="H1446"/>
          <cell r="I1446" t="str">
            <v>.</v>
          </cell>
        </row>
        <row r="1447">
          <cell r="A1447">
            <v>400</v>
          </cell>
          <cell r="B1447" t="str">
            <v>Jordan</v>
          </cell>
          <cell r="C1447">
            <v>1997</v>
          </cell>
          <cell r="D1447">
            <v>90</v>
          </cell>
          <cell r="E1447">
            <v>1014</v>
          </cell>
          <cell r="F1447">
            <v>90</v>
          </cell>
          <cell r="G1447">
            <v>592050</v>
          </cell>
          <cell r="H1447"/>
          <cell r="I1447" t="str">
            <v>.</v>
          </cell>
        </row>
        <row r="1448">
          <cell r="A1448">
            <v>400</v>
          </cell>
          <cell r="B1448" t="str">
            <v>Jordan</v>
          </cell>
          <cell r="C1448">
            <v>1997</v>
          </cell>
          <cell r="D1448">
            <v>90</v>
          </cell>
          <cell r="E1448">
            <v>1515</v>
          </cell>
          <cell r="F1448">
            <v>90</v>
          </cell>
          <cell r="G1448">
            <v>113873</v>
          </cell>
          <cell r="H1448"/>
          <cell r="I1448" t="str">
            <v>.</v>
          </cell>
        </row>
        <row r="1449">
          <cell r="A1449">
            <v>400</v>
          </cell>
          <cell r="B1449" t="str">
            <v>Jordan</v>
          </cell>
          <cell r="C1449">
            <v>1997</v>
          </cell>
          <cell r="D1449">
            <v>90</v>
          </cell>
          <cell r="E1449">
            <v>1616</v>
          </cell>
          <cell r="F1449">
            <v>90</v>
          </cell>
          <cell r="G1449">
            <v>111067</v>
          </cell>
          <cell r="H1449"/>
          <cell r="I1449" t="str">
            <v>.</v>
          </cell>
        </row>
        <row r="1450">
          <cell r="A1450">
            <v>400</v>
          </cell>
          <cell r="B1450" t="str">
            <v>Jordan</v>
          </cell>
          <cell r="C1450">
            <v>1997</v>
          </cell>
          <cell r="D1450">
            <v>90</v>
          </cell>
          <cell r="E1450">
            <v>1717</v>
          </cell>
          <cell r="F1450">
            <v>90</v>
          </cell>
          <cell r="G1450">
            <v>106600</v>
          </cell>
          <cell r="H1450"/>
          <cell r="I1450" t="str">
            <v>.</v>
          </cell>
        </row>
        <row r="1451">
          <cell r="A1451">
            <v>400</v>
          </cell>
          <cell r="B1451" t="str">
            <v>Jordan</v>
          </cell>
          <cell r="C1451">
            <v>1997</v>
          </cell>
          <cell r="D1451">
            <v>90</v>
          </cell>
          <cell r="E1451">
            <v>1818</v>
          </cell>
          <cell r="F1451">
            <v>90</v>
          </cell>
          <cell r="G1451">
            <v>104475</v>
          </cell>
          <cell r="H1451"/>
          <cell r="I1451" t="str">
            <v>.</v>
          </cell>
        </row>
        <row r="1452">
          <cell r="A1452">
            <v>400</v>
          </cell>
          <cell r="B1452" t="str">
            <v>Jordan</v>
          </cell>
          <cell r="C1452">
            <v>1997</v>
          </cell>
          <cell r="D1452">
            <v>90</v>
          </cell>
          <cell r="E1452">
            <v>1919</v>
          </cell>
          <cell r="F1452">
            <v>90</v>
          </cell>
          <cell r="G1452">
            <v>102198</v>
          </cell>
          <cell r="H1452"/>
          <cell r="I1452" t="str">
            <v>.</v>
          </cell>
        </row>
        <row r="1453">
          <cell r="A1453">
            <v>400</v>
          </cell>
          <cell r="B1453" t="str">
            <v>Jordan</v>
          </cell>
          <cell r="C1453">
            <v>1997</v>
          </cell>
          <cell r="D1453">
            <v>90</v>
          </cell>
          <cell r="E1453">
            <v>1519</v>
          </cell>
          <cell r="F1453">
            <v>90</v>
          </cell>
          <cell r="G1453">
            <v>538213</v>
          </cell>
          <cell r="H1453"/>
          <cell r="I1453" t="str">
            <v>.</v>
          </cell>
        </row>
        <row r="1454">
          <cell r="A1454">
            <v>400</v>
          </cell>
          <cell r="B1454" t="str">
            <v>Jordan</v>
          </cell>
          <cell r="C1454">
            <v>1997</v>
          </cell>
          <cell r="D1454">
            <v>90</v>
          </cell>
          <cell r="E1454">
            <v>2020</v>
          </cell>
          <cell r="F1454">
            <v>90</v>
          </cell>
          <cell r="G1454">
            <v>103192</v>
          </cell>
          <cell r="H1454"/>
          <cell r="I1454" t="str">
            <v>.</v>
          </cell>
        </row>
        <row r="1455">
          <cell r="A1455">
            <v>400</v>
          </cell>
          <cell r="B1455" t="str">
            <v>Jordan</v>
          </cell>
          <cell r="C1455">
            <v>1997</v>
          </cell>
          <cell r="D1455">
            <v>90</v>
          </cell>
          <cell r="E1455">
            <v>2121</v>
          </cell>
          <cell r="F1455">
            <v>90</v>
          </cell>
          <cell r="G1455">
            <v>99875</v>
          </cell>
          <cell r="H1455"/>
          <cell r="I1455" t="str">
            <v>.</v>
          </cell>
        </row>
        <row r="1456">
          <cell r="A1456">
            <v>400</v>
          </cell>
          <cell r="B1456" t="str">
            <v>Jordan</v>
          </cell>
          <cell r="C1456">
            <v>1997</v>
          </cell>
          <cell r="D1456">
            <v>90</v>
          </cell>
          <cell r="E1456">
            <v>2222</v>
          </cell>
          <cell r="F1456">
            <v>90</v>
          </cell>
          <cell r="G1456">
            <v>101715</v>
          </cell>
          <cell r="H1456"/>
          <cell r="I1456" t="str">
            <v>.</v>
          </cell>
        </row>
        <row r="1457">
          <cell r="A1457">
            <v>400</v>
          </cell>
          <cell r="B1457" t="str">
            <v>Jordan</v>
          </cell>
          <cell r="C1457">
            <v>1997</v>
          </cell>
          <cell r="D1457">
            <v>90</v>
          </cell>
          <cell r="E1457">
            <v>2323</v>
          </cell>
          <cell r="F1457">
            <v>90</v>
          </cell>
          <cell r="G1457">
            <v>96163</v>
          </cell>
          <cell r="H1457"/>
          <cell r="I1457" t="str">
            <v>.</v>
          </cell>
        </row>
        <row r="1458">
          <cell r="A1458">
            <v>400</v>
          </cell>
          <cell r="B1458" t="str">
            <v>Jordan</v>
          </cell>
          <cell r="C1458">
            <v>1997</v>
          </cell>
          <cell r="D1458">
            <v>90</v>
          </cell>
          <cell r="E1458">
            <v>2424</v>
          </cell>
          <cell r="F1458">
            <v>90</v>
          </cell>
          <cell r="G1458">
            <v>97534</v>
          </cell>
          <cell r="H1458"/>
          <cell r="I1458" t="str">
            <v>.</v>
          </cell>
        </row>
        <row r="1459">
          <cell r="A1459">
            <v>400</v>
          </cell>
          <cell r="B1459" t="str">
            <v>Jordan</v>
          </cell>
          <cell r="C1459">
            <v>1997</v>
          </cell>
          <cell r="D1459">
            <v>90</v>
          </cell>
          <cell r="E1459">
            <v>2024</v>
          </cell>
          <cell r="F1459">
            <v>90</v>
          </cell>
          <cell r="G1459">
            <v>498479</v>
          </cell>
          <cell r="H1459"/>
          <cell r="I1459" t="str">
            <v>.</v>
          </cell>
        </row>
        <row r="1460">
          <cell r="A1460">
            <v>400</v>
          </cell>
          <cell r="B1460" t="str">
            <v>Jordan</v>
          </cell>
          <cell r="C1460">
            <v>1997</v>
          </cell>
          <cell r="D1460">
            <v>90</v>
          </cell>
          <cell r="E1460">
            <v>2525</v>
          </cell>
          <cell r="F1460">
            <v>90</v>
          </cell>
          <cell r="G1460">
            <v>93518</v>
          </cell>
          <cell r="H1460"/>
          <cell r="I1460" t="str">
            <v>.</v>
          </cell>
        </row>
        <row r="1461">
          <cell r="A1461">
            <v>400</v>
          </cell>
          <cell r="B1461" t="str">
            <v>Jordan</v>
          </cell>
          <cell r="C1461">
            <v>1997</v>
          </cell>
          <cell r="D1461">
            <v>90</v>
          </cell>
          <cell r="E1461">
            <v>2626</v>
          </cell>
          <cell r="F1461">
            <v>90</v>
          </cell>
          <cell r="G1461">
            <v>88435</v>
          </cell>
          <cell r="H1461"/>
          <cell r="I1461" t="str">
            <v>.</v>
          </cell>
        </row>
        <row r="1462">
          <cell r="A1462">
            <v>400</v>
          </cell>
          <cell r="B1462" t="str">
            <v>Jordan</v>
          </cell>
          <cell r="C1462">
            <v>1997</v>
          </cell>
          <cell r="D1462">
            <v>90</v>
          </cell>
          <cell r="E1462">
            <v>2727</v>
          </cell>
          <cell r="F1462">
            <v>90</v>
          </cell>
          <cell r="G1462">
            <v>82381</v>
          </cell>
          <cell r="H1462"/>
          <cell r="I1462" t="str">
            <v>.</v>
          </cell>
        </row>
        <row r="1463">
          <cell r="A1463">
            <v>400</v>
          </cell>
          <cell r="B1463" t="str">
            <v>Jordan</v>
          </cell>
          <cell r="C1463">
            <v>1997</v>
          </cell>
          <cell r="D1463">
            <v>90</v>
          </cell>
          <cell r="E1463">
            <v>2828</v>
          </cell>
          <cell r="F1463">
            <v>90</v>
          </cell>
          <cell r="G1463">
            <v>77850</v>
          </cell>
          <cell r="H1463"/>
          <cell r="I1463" t="str">
            <v>.</v>
          </cell>
        </row>
        <row r="1464">
          <cell r="A1464">
            <v>400</v>
          </cell>
          <cell r="B1464" t="str">
            <v>Jordan</v>
          </cell>
          <cell r="C1464">
            <v>1997</v>
          </cell>
          <cell r="D1464">
            <v>90</v>
          </cell>
          <cell r="E1464">
            <v>2929</v>
          </cell>
          <cell r="F1464">
            <v>90</v>
          </cell>
          <cell r="G1464">
            <v>74773</v>
          </cell>
          <cell r="H1464"/>
          <cell r="I1464" t="str">
            <v>.</v>
          </cell>
        </row>
        <row r="1465">
          <cell r="A1465">
            <v>400</v>
          </cell>
          <cell r="B1465" t="str">
            <v>Jordan</v>
          </cell>
          <cell r="C1465">
            <v>1997</v>
          </cell>
          <cell r="D1465">
            <v>90</v>
          </cell>
          <cell r="E1465">
            <v>2529</v>
          </cell>
          <cell r="F1465">
            <v>90</v>
          </cell>
          <cell r="G1465">
            <v>416957</v>
          </cell>
          <cell r="H1465"/>
          <cell r="I1465" t="str">
            <v>.</v>
          </cell>
        </row>
        <row r="1466">
          <cell r="A1466">
            <v>400</v>
          </cell>
          <cell r="B1466" t="str">
            <v>Jordan</v>
          </cell>
          <cell r="C1466">
            <v>1997</v>
          </cell>
          <cell r="D1466">
            <v>90</v>
          </cell>
          <cell r="E1466">
            <v>3034</v>
          </cell>
          <cell r="F1466">
            <v>90</v>
          </cell>
          <cell r="G1466">
            <v>301070</v>
          </cell>
          <cell r="H1466"/>
          <cell r="I1466" t="str">
            <v>.</v>
          </cell>
        </row>
        <row r="1467">
          <cell r="A1467">
            <v>400</v>
          </cell>
          <cell r="B1467" t="str">
            <v>Jordan</v>
          </cell>
          <cell r="C1467">
            <v>1997</v>
          </cell>
          <cell r="D1467">
            <v>90</v>
          </cell>
          <cell r="E1467">
            <v>3539</v>
          </cell>
          <cell r="F1467">
            <v>90</v>
          </cell>
          <cell r="G1467">
            <v>209383</v>
          </cell>
          <cell r="H1467"/>
          <cell r="I1467" t="str">
            <v>.</v>
          </cell>
        </row>
        <row r="1468">
          <cell r="A1468">
            <v>400</v>
          </cell>
          <cell r="B1468" t="str">
            <v>Jordan</v>
          </cell>
          <cell r="C1468">
            <v>1997</v>
          </cell>
          <cell r="D1468">
            <v>90</v>
          </cell>
          <cell r="E1468">
            <v>4099</v>
          </cell>
          <cell r="F1468">
            <v>90</v>
          </cell>
          <cell r="G1468">
            <v>720043</v>
          </cell>
          <cell r="H1468"/>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5.1"/>
      <sheetName val="Table 5.2"/>
      <sheetName val="Table 5.3"/>
      <sheetName val="Table 5.4"/>
      <sheetName val="Table 5.5"/>
      <sheetName val="Table 5.6"/>
    </sheetNames>
    <sheetDataSet>
      <sheetData sheetId="0"/>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5o"/>
      <sheetName val="Fig6o"/>
      <sheetName val="Fig12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Sheet8"/>
      <sheetName val="Sheet10"/>
      <sheetName val="Sheet1"/>
      <sheetName val="Sheet22"/>
      <sheetName val="Sheet2"/>
      <sheetName val="Sheet3"/>
      <sheetName val="FAME Persistence"/>
      <sheetName val="%US"/>
      <sheetName val="......"/>
      <sheetName val="Table1"/>
      <sheetName val="estimatedTfp"/>
      <sheetName val="estimatedTfp_nt"/>
      <sheetName val="estimatedTfp_hrs"/>
      <sheetName val="tfp_all2"/>
      <sheetName val="Fig1(data) GdpvHp"/>
      <sheetName val="Fig2-3(data) GdpvHp_Pop"/>
      <sheetName val="Fig6(data)"/>
      <sheetName val="Fig5-6(data)GdpbvHp_Pop"/>
      <sheetName val="Fig7-8(data)GdpvHp_EtHp"/>
      <sheetName val="Fig11-12(data)"/>
      <sheetName val="Fig15(data)"/>
      <sheetName val="Fig2o"/>
      <sheetName val="Fig9o"/>
      <sheetName val="Fig10o"/>
      <sheetName val="Fig13o"/>
      <sheetName val="AnnexTab2"/>
      <sheetName val="GdpvHpTab"/>
      <sheetName val="GdpbvHp Tab"/>
      <sheetName val="GdpvHp_Pop Tab"/>
      <sheetName val="GdpbvHp_Pop Tab"/>
      <sheetName val="GdpvHp_EtHp Tab"/>
      <sheetName val="GdpbvHp_EtbHp Tab"/>
      <sheetName val="TableTfp_nt"/>
      <sheetName val="Test"/>
      <sheetName val="Test1"/>
      <sheetName val="TableTfp_hrs"/>
      <sheetName val="Fig2(data) GdpbvHp"/>
      <sheetName val="Fig9-10(data) GdpbvHp_EtbHp"/>
      <sheetName val="Fig13-14(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4">
          <cell r="N4">
            <v>73.684210526315795</v>
          </cell>
          <cell r="O4">
            <v>0.71602343254590917</v>
          </cell>
        </row>
        <row r="5">
          <cell r="N5">
            <v>42.424242424242401</v>
          </cell>
          <cell r="O5">
            <v>0.2817107092925264</v>
          </cell>
        </row>
        <row r="6">
          <cell r="N6">
            <v>45.408805031240497</v>
          </cell>
          <cell r="O6">
            <v>-0.31152213376224314</v>
          </cell>
        </row>
        <row r="7">
          <cell r="N7">
            <v>59.7222222222222</v>
          </cell>
          <cell r="O7">
            <v>-0.10413642830731096</v>
          </cell>
        </row>
        <row r="8">
          <cell r="N8">
            <v>59.401709401709397</v>
          </cell>
          <cell r="O8">
            <v>0.6577664481432377</v>
          </cell>
        </row>
        <row r="9">
          <cell r="N9">
            <v>19.713261648457799</v>
          </cell>
          <cell r="O9">
            <v>-1.2127335314632282</v>
          </cell>
        </row>
        <row r="10">
          <cell r="N10">
            <v>36.842105263157897</v>
          </cell>
          <cell r="O10">
            <v>0.19279380449608308</v>
          </cell>
        </row>
        <row r="11">
          <cell r="N11">
            <v>39.393939393939398</v>
          </cell>
          <cell r="O11">
            <v>-0.36488141804855712</v>
          </cell>
        </row>
        <row r="12">
          <cell r="N12">
            <v>66.292753621473096</v>
          </cell>
          <cell r="O12">
            <v>-1.2221339959118005</v>
          </cell>
        </row>
        <row r="13">
          <cell r="N13">
            <v>47.887323943661997</v>
          </cell>
          <cell r="O13">
            <v>8.1576719249087937E-2</v>
          </cell>
        </row>
        <row r="14">
          <cell r="N14">
            <v>20</v>
          </cell>
          <cell r="O14">
            <v>-0.26951330260109874</v>
          </cell>
        </row>
        <row r="15">
          <cell r="N15">
            <v>61.1979166666667</v>
          </cell>
          <cell r="O15">
            <v>-0.6820197722253285</v>
          </cell>
        </row>
        <row r="16">
          <cell r="N16">
            <v>16.875</v>
          </cell>
          <cell r="O16">
            <v>0.58228190848959027</v>
          </cell>
        </row>
        <row r="17">
          <cell r="N17">
            <v>87.124463519313295</v>
          </cell>
          <cell r="O17">
            <v>-0.77050056900731523</v>
          </cell>
        </row>
        <row r="18">
          <cell r="N18">
            <v>35.037878787878803</v>
          </cell>
          <cell r="O18">
            <v>-1.7555223284285493</v>
          </cell>
        </row>
        <row r="19">
          <cell r="N19">
            <v>26.016260162601601</v>
          </cell>
          <cell r="O19">
            <v>0.58020202777853136</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ere"/>
      <sheetName val="Fig1"/>
      <sheetName val="Fig2"/>
      <sheetName val="Fig3"/>
      <sheetName val="Fig4"/>
      <sheetName val="Fig5"/>
      <sheetName val="Fig6"/>
      <sheetName val="Fig7"/>
      <sheetName val="Fig8a"/>
      <sheetName val="Fig8b"/>
      <sheetName val="Fig9"/>
      <sheetName val="Tab1"/>
      <sheetName val="Tab2"/>
      <sheetName val="Tab3"/>
      <sheetName val="Tab4a"/>
      <sheetName val="Tab4b"/>
      <sheetName val="Tab5"/>
      <sheetName val="Tab6a"/>
      <sheetName val="Sheet2"/>
      <sheetName val="Tab6b"/>
      <sheetName val="Tab6c"/>
      <sheetName val="Tab7a"/>
      <sheetName val="Tab7b"/>
      <sheetName val="FAME Persistence"/>
      <sheetName val="Tab7c"/>
      <sheetName val="Tab8"/>
      <sheetName val="Tab9"/>
      <sheetName val="Tab10a"/>
      <sheetName val="Tab10b"/>
      <sheetName val="Tab11"/>
      <sheetName val="Tab12"/>
      <sheetName val="Tab13"/>
      <sheetName val="Tab14"/>
      <sheetName val="Tab15"/>
      <sheetName val="...."/>
      <sheetName val="Tab5eoa"/>
      <sheetName val="Tab1GDPVeoa"/>
      <sheetName val="Tab1popeoa"/>
      <sheetName val="Tab1GDPV_popeoa"/>
      <sheetName val="Tab1(data)"/>
      <sheetName val="estimatedTfp"/>
      <sheetName val="estimatedTfp_nt"/>
      <sheetName val="estimatedTfp_hrs"/>
      <sheetName val="tfp_all2"/>
      <sheetName val="caplab"/>
      <sheetName val="Fig1(data) GdpvHp"/>
      <sheetName val="Fig2(data) GdpvHp_Pop"/>
      <sheetName val="Fig3(data)GdpvHp_EtHp"/>
      <sheetName val="Fig4(data)GdpvHp_EtHpAhwaHp"/>
      <sheetName val="Fig4(data)"/>
      <sheetName val="OldFig5(data)"/>
      <sheetName val="Fig6(data)"/>
      <sheetName val="Fig7(data)"/>
      <sheetName val="Fig5(data)"/>
      <sheetName val="Fig9(data)"/>
      <sheetName val="Old...."/>
      <sheetName val="Tab12 old"/>
      <sheetName val="Tab13old"/>
      <sheetName val="Tab14old"/>
      <sheetName val="Tab15old"/>
      <sheetName val="Tab17 old"/>
      <sheetName val="Fig4old"/>
      <sheetName val="Fig5-6(data)GdpbvHp_Pop"/>
      <sheetName val="Fig7old"/>
      <sheetName val="Fig8old"/>
      <sheetName val="Fig10b old"/>
      <sheetName val="OldTab10"/>
      <sheetName val="OldTab15"/>
      <sheetName val="OldTab17"/>
      <sheetName val="OldFig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ow r="8">
          <cell r="N8">
            <v>2.8014369311673484</v>
          </cell>
          <cell r="O8">
            <v>3.5831894036205938</v>
          </cell>
        </row>
        <row r="9">
          <cell r="N9">
            <v>2.6459799372997193</v>
          </cell>
          <cell r="O9">
            <v>2.5827893066754788</v>
          </cell>
        </row>
        <row r="10">
          <cell r="N10">
            <v>7.0678385241357802</v>
          </cell>
          <cell r="O10">
            <v>7.3644598947715068</v>
          </cell>
        </row>
        <row r="11">
          <cell r="N11">
            <v>10.248432153676116</v>
          </cell>
          <cell r="O11">
            <v>10.882900979275526</v>
          </cell>
        </row>
        <row r="12">
          <cell r="N12">
            <v>5.6847680460313654</v>
          </cell>
          <cell r="O12">
            <v>5.7087907517811871</v>
          </cell>
        </row>
        <row r="13">
          <cell r="N13">
            <v>5.554884837814539</v>
          </cell>
          <cell r="O13">
            <v>7.8907748006954996</v>
          </cell>
        </row>
        <row r="14">
          <cell r="N14">
            <v>6.8216473805757811</v>
          </cell>
          <cell r="O14">
            <v>7.810397743190066</v>
          </cell>
        </row>
        <row r="15">
          <cell r="N15">
            <v>7.7932669974017017</v>
          </cell>
          <cell r="O15">
            <v>7.735058357352937</v>
          </cell>
        </row>
        <row r="16">
          <cell r="N16">
            <v>2.455322452556282</v>
          </cell>
          <cell r="O16">
            <v>3.3924910181893448</v>
          </cell>
        </row>
        <row r="17">
          <cell r="N17">
            <v>3.3503944507945036</v>
          </cell>
          <cell r="O17">
            <v>2.9932447390816002</v>
          </cell>
        </row>
        <row r="18">
          <cell r="N18">
            <v>5.5746444356973264</v>
          </cell>
          <cell r="O18">
            <v>4.0422125585598891</v>
          </cell>
        </row>
        <row r="19">
          <cell r="N19">
            <v>7.6146619923730903</v>
          </cell>
          <cell r="O19">
            <v>7.4654106591573175</v>
          </cell>
        </row>
        <row r="20">
          <cell r="N20">
            <v>4.4387719082133454</v>
          </cell>
          <cell r="O20">
            <v>6.9216230386341699</v>
          </cell>
        </row>
        <row r="21">
          <cell r="N21">
            <v>10.060297895226185</v>
          </cell>
          <cell r="O21">
            <v>12.919709861388021</v>
          </cell>
        </row>
        <row r="22">
          <cell r="N22">
            <v>7.4434106391548909</v>
          </cell>
          <cell r="O22">
            <v>8.733147925447966</v>
          </cell>
        </row>
        <row r="23">
          <cell r="N23">
            <v>1.6339750309798582</v>
          </cell>
          <cell r="O23">
            <v>1.9140261235246889</v>
          </cell>
        </row>
        <row r="24">
          <cell r="N24">
            <v>6.9740583472133153</v>
          </cell>
          <cell r="O24">
            <v>7.9842543281667453</v>
          </cell>
        </row>
        <row r="25">
          <cell r="N25">
            <v>4.2828397833767404</v>
          </cell>
          <cell r="O25">
            <v>3.7994807322177095</v>
          </cell>
        </row>
        <row r="26">
          <cell r="N26">
            <v>0.38431127152803057</v>
          </cell>
          <cell r="O26">
            <v>2.3049550494752928</v>
          </cell>
        </row>
        <row r="27">
          <cell r="N27">
            <v>1.8130769804392752</v>
          </cell>
          <cell r="O27">
            <v>1.303645818388862</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 val="Data C_C2.1"/>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1."/>
      <sheetName val="Figure 0."/>
      <sheetName val="Figure 1."/>
      <sheetName val="Figure 2."/>
      <sheetName val="Figure 3."/>
      <sheetName val="Figure 4."/>
      <sheetName val="Figure 5."/>
      <sheetName val="old Figure 12. (ILO)"/>
      <sheetName val="old Figure 12."/>
      <sheetName val="OECD CPI "/>
      <sheetName val="Figure xx"/>
      <sheetName val="Figure 6."/>
      <sheetName val="Annex"/>
      <sheetName val="Table A.0."/>
      <sheetName val="Table A.1."/>
      <sheetName val="Table A.2."/>
      <sheetName val="Table A.3."/>
      <sheetName val="Table A.4."/>
      <sheetName val="Table A.5."/>
      <sheetName val="End"/>
      <sheetName val="ECO data"/>
    </sheetNames>
    <sheetDataSet>
      <sheetData sheetId="0"/>
      <sheetData sheetId="1"/>
      <sheetData sheetId="2"/>
      <sheetData sheetId="3"/>
      <sheetData sheetId="4"/>
      <sheetData sheetId="5"/>
      <sheetData sheetId="6">
        <row r="61">
          <cell r="D61" t="str">
            <v>2008 Q1</v>
          </cell>
          <cell r="E61" t="str">
            <v>2011 Q1</v>
          </cell>
        </row>
        <row r="62">
          <cell r="B62" t="str">
            <v>Argentina</v>
          </cell>
          <cell r="C62" t="str">
            <v>Youth</v>
          </cell>
          <cell r="D62">
            <v>16.529747</v>
          </cell>
          <cell r="E62">
            <v>19.014088000000001</v>
          </cell>
        </row>
        <row r="63">
          <cell r="B63" t="str">
            <v>Australia</v>
          </cell>
          <cell r="C63" t="str">
            <v>Youth</v>
          </cell>
          <cell r="D63">
            <v>8.583812</v>
          </cell>
          <cell r="E63">
            <v>11.556018999999999</v>
          </cell>
        </row>
        <row r="64">
          <cell r="B64" t="str">
            <v>Brazil</v>
          </cell>
          <cell r="C64" t="str">
            <v>Youth</v>
          </cell>
          <cell r="D64">
            <v>20.03903</v>
          </cell>
          <cell r="E64">
            <v>15.308234000000001</v>
          </cell>
        </row>
        <row r="65">
          <cell r="B65" t="str">
            <v>Canada</v>
          </cell>
          <cell r="C65" t="str">
            <v>Youth</v>
          </cell>
          <cell r="D65">
            <v>11.293189999999999</v>
          </cell>
          <cell r="E65">
            <v>14.378501999999999</v>
          </cell>
        </row>
        <row r="66">
          <cell r="B66" t="str">
            <v>European Union</v>
          </cell>
          <cell r="C66" t="str">
            <v>Youth</v>
          </cell>
          <cell r="D66">
            <v>15.066577000000001</v>
          </cell>
          <cell r="E66">
            <v>21.033391999999999</v>
          </cell>
        </row>
        <row r="67">
          <cell r="B67" t="str">
            <v>France</v>
          </cell>
          <cell r="C67" t="str">
            <v>Youth</v>
          </cell>
          <cell r="D67">
            <v>18.033425999999999</v>
          </cell>
          <cell r="E67">
            <v>23.433534999999999</v>
          </cell>
        </row>
        <row r="68">
          <cell r="B68" t="str">
            <v>Germany</v>
          </cell>
          <cell r="C68" t="str">
            <v>Youth</v>
          </cell>
          <cell r="D68">
            <v>11.033659999999999</v>
          </cell>
          <cell r="E68">
            <v>8.9334559999999996</v>
          </cell>
        </row>
        <row r="69">
          <cell r="B69" t="str">
            <v>Indonesia</v>
          </cell>
          <cell r="C69" t="str">
            <v>Youth</v>
          </cell>
          <cell r="D69">
            <v>25.141705000000002</v>
          </cell>
          <cell r="E69">
            <v>21.447548000000001</v>
          </cell>
        </row>
        <row r="70">
          <cell r="B70" t="str">
            <v>Italy</v>
          </cell>
          <cell r="C70" t="str">
            <v>Youth</v>
          </cell>
          <cell r="D70">
            <v>20.798717</v>
          </cell>
          <cell r="E70">
            <v>28.562822000000001</v>
          </cell>
        </row>
        <row r="71">
          <cell r="B71" t="str">
            <v>Japan</v>
          </cell>
          <cell r="C71" t="str">
            <v>Youth</v>
          </cell>
          <cell r="D71">
            <v>6.9560380000000004</v>
          </cell>
          <cell r="E71">
            <v>8.8694559999999996</v>
          </cell>
        </row>
        <row r="72">
          <cell r="B72" t="str">
            <v>Korea, Republic of</v>
          </cell>
          <cell r="C72" t="str">
            <v>Youth</v>
          </cell>
          <cell r="D72">
            <v>8.5730360000000001</v>
          </cell>
          <cell r="E72">
            <v>10.346112</v>
          </cell>
        </row>
        <row r="73">
          <cell r="B73" t="str">
            <v>Mexico</v>
          </cell>
          <cell r="C73" t="str">
            <v>Youth</v>
          </cell>
          <cell r="D73">
            <v>7.8925020000000004</v>
          </cell>
          <cell r="E73">
            <v>9.7208590000000008</v>
          </cell>
        </row>
        <row r="74">
          <cell r="B74" t="str">
            <v>Russian Fed.</v>
          </cell>
          <cell r="C74" t="str">
            <v>Youth</v>
          </cell>
          <cell r="D74">
            <v>15.4</v>
          </cell>
          <cell r="E74">
            <v>17</v>
          </cell>
        </row>
        <row r="75">
          <cell r="B75" t="str">
            <v>Saudi Arabia</v>
          </cell>
          <cell r="C75" t="str">
            <v>Youth</v>
          </cell>
          <cell r="D75">
            <v>30.474685103487399</v>
          </cell>
          <cell r="E75">
            <v>29.949906189504304</v>
          </cell>
        </row>
        <row r="76">
          <cell r="B76" t="str">
            <v>South Africa</v>
          </cell>
          <cell r="C76" t="str">
            <v>Youth</v>
          </cell>
          <cell r="D76">
            <v>46.099432999999998</v>
          </cell>
          <cell r="E76">
            <v>49.721895000000004</v>
          </cell>
        </row>
        <row r="77">
          <cell r="B77" t="str">
            <v>Spain</v>
          </cell>
          <cell r="C77" t="str">
            <v>Youth</v>
          </cell>
          <cell r="D77">
            <v>20.798335999999999</v>
          </cell>
          <cell r="E77">
            <v>44.166012000000002</v>
          </cell>
        </row>
        <row r="78">
          <cell r="B78" t="str">
            <v>Turkey</v>
          </cell>
          <cell r="C78" t="str">
            <v>Youth</v>
          </cell>
          <cell r="D78">
            <v>17.10144</v>
          </cell>
          <cell r="E78">
            <v>17.262753</v>
          </cell>
        </row>
        <row r="79">
          <cell r="B79" t="str">
            <v>United Kingdom</v>
          </cell>
          <cell r="C79" t="str">
            <v>Youth</v>
          </cell>
          <cell r="D79">
            <v>13.79973</v>
          </cell>
          <cell r="E79">
            <v>19.934338</v>
          </cell>
        </row>
        <row r="80">
          <cell r="B80" t="str">
            <v>United States</v>
          </cell>
          <cell r="C80" t="str">
            <v>Youth</v>
          </cell>
          <cell r="D80">
            <v>11.496119999999999</v>
          </cell>
          <cell r="E80">
            <v>17.775490000000001</v>
          </cell>
        </row>
        <row r="81">
          <cell r="B81" t="str">
            <v>Argentina</v>
          </cell>
          <cell r="C81" t="str">
            <v>Adults</v>
          </cell>
          <cell r="D81">
            <v>5.699249</v>
          </cell>
          <cell r="E81">
            <v>5.1406939999999999</v>
          </cell>
        </row>
        <row r="82">
          <cell r="B82" t="str">
            <v>Australia</v>
          </cell>
          <cell r="C82" t="str">
            <v>Adults</v>
          </cell>
          <cell r="D82">
            <v>3.0274109999999999</v>
          </cell>
          <cell r="E82">
            <v>3.554252</v>
          </cell>
        </row>
        <row r="83">
          <cell r="B83" t="str">
            <v>Brazil</v>
          </cell>
          <cell r="C83" t="str">
            <v>Adults</v>
          </cell>
          <cell r="D83">
            <v>5.6215270000000004</v>
          </cell>
          <cell r="E83">
            <v>4.3818989999999998</v>
          </cell>
        </row>
        <row r="84">
          <cell r="B84" t="str">
            <v>Canada</v>
          </cell>
          <cell r="C84" t="str">
            <v>Adults</v>
          </cell>
          <cell r="D84">
            <v>4.9201769999999998</v>
          </cell>
          <cell r="E84">
            <v>6.5259109999999998</v>
          </cell>
        </row>
        <row r="85">
          <cell r="B85" t="str">
            <v>European Union</v>
          </cell>
          <cell r="C85" t="str">
            <v>Adults</v>
          </cell>
          <cell r="D85">
            <v>5.7665480000000002</v>
          </cell>
          <cell r="E85">
            <v>8.1332380000000004</v>
          </cell>
        </row>
        <row r="86">
          <cell r="B86" t="str">
            <v>France</v>
          </cell>
          <cell r="C86" t="str">
            <v>Adults</v>
          </cell>
          <cell r="D86">
            <v>6.3664180000000004</v>
          </cell>
          <cell r="E86">
            <v>8.1999999999999993</v>
          </cell>
        </row>
        <row r="87">
          <cell r="B87" t="str">
            <v>Germany</v>
          </cell>
          <cell r="C87" t="str">
            <v>Adults</v>
          </cell>
          <cell r="D87">
            <v>7.5001009999999999</v>
          </cell>
          <cell r="E87">
            <v>6.0334339999999997</v>
          </cell>
        </row>
        <row r="88">
          <cell r="B88" t="str">
            <v>Indonesia</v>
          </cell>
          <cell r="C88" t="str">
            <v>Adults</v>
          </cell>
          <cell r="D88">
            <v>4.9767409999999996</v>
          </cell>
          <cell r="E88">
            <v>4.1472129999999998</v>
          </cell>
        </row>
        <row r="89">
          <cell r="B89" t="str">
            <v>Italy</v>
          </cell>
          <cell r="C89" t="str">
            <v>Adults</v>
          </cell>
          <cell r="D89">
            <v>5.3</v>
          </cell>
          <cell r="E89">
            <v>6.7</v>
          </cell>
        </row>
        <row r="90">
          <cell r="B90" t="str">
            <v>Japan</v>
          </cell>
          <cell r="C90" t="str">
            <v>Adults</v>
          </cell>
          <cell r="D90">
            <v>3.621753</v>
          </cell>
          <cell r="E90">
            <v>4.3385769999999999</v>
          </cell>
        </row>
        <row r="91">
          <cell r="B91" t="str">
            <v>Korea, Republic of</v>
          </cell>
          <cell r="C91" t="str">
            <v>Adults</v>
          </cell>
          <cell r="D91">
            <v>2.6669580000000002</v>
          </cell>
          <cell r="E91">
            <v>3.420058</v>
          </cell>
        </row>
        <row r="92">
          <cell r="B92" t="str">
            <v>Mexico</v>
          </cell>
          <cell r="C92" t="str">
            <v>Adults</v>
          </cell>
          <cell r="D92">
            <v>2.914202</v>
          </cell>
          <cell r="E92">
            <v>4.0537089999999996</v>
          </cell>
        </row>
        <row r="93">
          <cell r="B93" t="str">
            <v>Russian Fed.</v>
          </cell>
          <cell r="C93" t="str">
            <v>Adults</v>
          </cell>
        </row>
        <row r="94">
          <cell r="B94" t="str">
            <v>Saudi Arabia</v>
          </cell>
          <cell r="C94" t="str">
            <v>Adults</v>
          </cell>
          <cell r="D94">
            <v>2.7102200458022576</v>
          </cell>
          <cell r="E94">
            <v>3.1888261955790127</v>
          </cell>
        </row>
        <row r="95">
          <cell r="B95" t="str">
            <v>South Africa</v>
          </cell>
          <cell r="C95" t="str">
            <v>Adults</v>
          </cell>
          <cell r="D95">
            <v>18.675391999999999</v>
          </cell>
          <cell r="E95">
            <v>20.511364</v>
          </cell>
        </row>
        <row r="96">
          <cell r="B96" t="str">
            <v>Spain</v>
          </cell>
          <cell r="C96" t="str">
            <v>Adults</v>
          </cell>
          <cell r="D96">
            <v>7.867165</v>
          </cell>
          <cell r="E96">
            <v>18.366734000000001</v>
          </cell>
        </row>
        <row r="97">
          <cell r="B97" t="str">
            <v>Turkey</v>
          </cell>
          <cell r="C97" t="str">
            <v>Adults</v>
          </cell>
          <cell r="D97">
            <v>7.1668779999999996</v>
          </cell>
          <cell r="E97">
            <v>7.6329029999999998</v>
          </cell>
        </row>
        <row r="98">
          <cell r="B98" t="str">
            <v>United Kingdom</v>
          </cell>
          <cell r="C98" t="str">
            <v>Adults</v>
          </cell>
          <cell r="D98">
            <v>3.5331250000000001</v>
          </cell>
          <cell r="E98">
            <v>5.6</v>
          </cell>
        </row>
        <row r="99">
          <cell r="B99" t="str">
            <v>United States</v>
          </cell>
          <cell r="C99" t="str">
            <v>Adults</v>
          </cell>
          <cell r="D99">
            <v>3.8670779999999998</v>
          </cell>
          <cell r="E99">
            <v>7.5264100000000003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tschland"/>
      <sheetName val="Alte Bundesländer"/>
      <sheetName val="Neue Bundesländer"/>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ecd.org/fr/social/depenses.htm" TargetMode="External"/><Relationship Id="rId1" Type="http://schemas.openxmlformats.org/officeDocument/2006/relationships/hyperlink" Target="http://www.oecd.org/social/expenditure.ht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47113-BDCC-4F0C-B057-8FAFDDA3FBEB}">
  <sheetPr>
    <tabColor rgb="FFFF6600"/>
    <pageSetUpPr fitToPage="1"/>
  </sheetPr>
  <dimension ref="A2:C31"/>
  <sheetViews>
    <sheetView showGridLines="0" tabSelected="1" zoomScale="85" zoomScaleNormal="85" workbookViewId="0">
      <pane ySplit="14" topLeftCell="A15" activePane="bottomLeft" state="frozen"/>
      <selection activeCell="A13" sqref="A13"/>
      <selection pane="bottomLeft" activeCell="B1" sqref="B1"/>
    </sheetView>
  </sheetViews>
  <sheetFormatPr defaultColWidth="10.28515625" defaultRowHeight="12.75" x14ac:dyDescent="0.2"/>
  <cols>
    <col min="1" max="1" width="106.42578125" style="119" customWidth="1"/>
    <col min="2" max="2" width="4" style="98" customWidth="1"/>
    <col min="3" max="3" width="121.140625" style="98" customWidth="1"/>
    <col min="4" max="16384" width="10.28515625" style="98"/>
  </cols>
  <sheetData>
    <row r="2" spans="1:3" x14ac:dyDescent="0.2">
      <c r="A2" s="131"/>
      <c r="C2" s="131"/>
    </row>
    <row r="3" spans="1:3" x14ac:dyDescent="0.2">
      <c r="A3" s="131"/>
      <c r="C3" s="131"/>
    </row>
    <row r="13" spans="1:3" ht="38.25" customHeight="1" x14ac:dyDescent="0.2">
      <c r="A13" s="99" t="s">
        <v>200</v>
      </c>
      <c r="C13" s="99" t="s">
        <v>201</v>
      </c>
    </row>
    <row r="14" spans="1:3" ht="32.25" customHeight="1" x14ac:dyDescent="0.2">
      <c r="A14" s="100" t="s">
        <v>196</v>
      </c>
      <c r="C14" s="100" t="s">
        <v>197</v>
      </c>
    </row>
    <row r="15" spans="1:3" x14ac:dyDescent="0.2">
      <c r="A15" s="101"/>
    </row>
    <row r="16" spans="1:3" x14ac:dyDescent="0.2">
      <c r="A16" s="102" t="str">
        <f>'Figure.1.'!A3</f>
        <v>Figure 1.  Public social spending-to-GDP ratios changed rapidly with the COVID-19 pandemic</v>
      </c>
      <c r="C16" s="103" t="str">
        <f>'Figure.1.'!P3</f>
        <v>Graphique 1.  Les ratios de dépenses sociales publiques par rapport au PIB ont rapidement évolué avec la pandémie de COVID-19</v>
      </c>
    </row>
    <row r="17" spans="1:3" x14ac:dyDescent="0.2">
      <c r="A17" s="101" t="str">
        <f>'Figure.1.'!A4</f>
        <v>Public social spending in % of GDP and real public social spending and real GDP (Index 2015=100, right scale),
on average across the OECD 2000-2022</v>
      </c>
      <c r="C17" s="104" t="str">
        <f>'Figure.1.'!P4</f>
        <v>Dépenses sociales publiques en % du PIB et dépenses sociales publiques réelles et PIB réel (indice 2015=100, échelle de droite), en moyenne dans l'OCDE 2000-2022</v>
      </c>
    </row>
    <row r="18" spans="1:3" x14ac:dyDescent="0.2">
      <c r="A18" s="101"/>
    </row>
    <row r="19" spans="1:3" ht="26.25" customHeight="1" x14ac:dyDescent="0.2">
      <c r="A19" s="102" t="str">
        <f>'Figure.2.'!A1</f>
        <v xml:space="preserve">Figure 2. Public social spending is worth 21% of GDP in 2022 on average across the OECD but levels differ greatly across countries </v>
      </c>
      <c r="C19" s="109" t="str">
        <f>'Figure.2.'!M1</f>
        <v>Graphique 2. Les dépenses sociales publiques représentent 21 % du PIB en 2022 en moyenne dans l'OCDE, mais les niveaux varient considérablement d'un pays à l'autre</v>
      </c>
    </row>
    <row r="20" spans="1:3" x14ac:dyDescent="0.2">
      <c r="A20" s="105" t="str">
        <f>'Figure.2.'!A2</f>
        <v>Public social expenditure as a percent of GDP, 2019-2022</v>
      </c>
      <c r="C20" s="106" t="str">
        <f>'Figure.2.'!M2</f>
        <v>Dépenses sociales publiques en pourcentage du PIB, 2019-2022</v>
      </c>
    </row>
    <row r="21" spans="1:3" x14ac:dyDescent="0.2">
      <c r="A21" s="105"/>
    </row>
    <row r="22" spans="1:3" ht="27" customHeight="1" x14ac:dyDescent="0.2">
      <c r="A22" s="107" t="str">
        <f>Figure3!G1</f>
        <v>Figure 3. Pensions and health expenditure are the main items of public social spending</v>
      </c>
      <c r="B22" s="108"/>
      <c r="C22" s="109" t="str">
        <f>Figure3!V1</f>
        <v>Graphique 3. Les retraites et la santé constituent les principaux postes de dépenses sociales publiques</v>
      </c>
    </row>
    <row r="23" spans="1:3" x14ac:dyDescent="0.2">
      <c r="A23" s="110" t="str">
        <f>Figure3!B2</f>
        <v xml:space="preserve">     Public social expenditure by broad social policy area, in percentage of GDP, in 2019</v>
      </c>
      <c r="C23" s="111" t="str">
        <f>Figure3!Q2</f>
        <v xml:space="preserve">     Dépenses sociales publiques par grand domaine d'action publique, en pourcentage du PIB, en 2019</v>
      </c>
    </row>
    <row r="24" spans="1:3" ht="15.75" x14ac:dyDescent="0.25">
      <c r="A24" s="112"/>
      <c r="C24" s="113"/>
    </row>
    <row r="25" spans="1:3" x14ac:dyDescent="0.2">
      <c r="A25" s="114"/>
      <c r="C25" s="106"/>
    </row>
    <row r="26" spans="1:3" x14ac:dyDescent="0.2">
      <c r="A26" s="115" t="s">
        <v>202</v>
      </c>
      <c r="C26" s="116" t="s">
        <v>203</v>
      </c>
    </row>
    <row r="27" spans="1:3" x14ac:dyDescent="0.2">
      <c r="A27" s="117"/>
      <c r="C27" s="118"/>
    </row>
    <row r="28" spans="1:3" ht="12.75" customHeight="1" x14ac:dyDescent="0.2">
      <c r="A28" s="132" t="s">
        <v>198</v>
      </c>
      <c r="C28" s="133" t="s">
        <v>199</v>
      </c>
    </row>
    <row r="29" spans="1:3" ht="12.75" customHeight="1" x14ac:dyDescent="0.2">
      <c r="A29" s="132"/>
      <c r="C29" s="134"/>
    </row>
    <row r="30" spans="1:3" ht="12.75" customHeight="1" x14ac:dyDescent="0.2">
      <c r="A30" s="132"/>
      <c r="C30" s="134"/>
    </row>
    <row r="31" spans="1:3" x14ac:dyDescent="0.2">
      <c r="C31" s="120"/>
    </row>
  </sheetData>
  <mergeCells count="4">
    <mergeCell ref="A2:A3"/>
    <mergeCell ref="C2:C3"/>
    <mergeCell ref="A28:A30"/>
    <mergeCell ref="C28:C30"/>
  </mergeCells>
  <hyperlinks>
    <hyperlink ref="A26" r:id="rId1" display="Source: OECD (2014), OECD Social Expenditure database,  (www.oecd.org/social/expenditure.htm)." xr:uid="{45CA6705-3651-4D70-955D-8BA8FC3FE32E}"/>
    <hyperlink ref="A19" location="Figure.2.!A1" display="Figure.2.!A1" xr:uid="{B6DCC62E-8DF1-433B-89C1-D6F1A7ACDFA8}"/>
    <hyperlink ref="A22" location="Figure3!A1" display="Figure3!A1" xr:uid="{BDDA8549-F077-4F7F-9A06-E2E0662AC1D8}"/>
    <hyperlink ref="C26" r:id="rId2" display="Source: OCDE (2014), Base de données sur les dépenses sociales (SOCX), (www.oecd.org/fr/social/depenses.htm)" xr:uid="{49726548-8AB3-4804-B00F-0E2C3C609976}"/>
    <hyperlink ref="C16" location="Figure.1.!A1" display="Figure.1.!A1" xr:uid="{8E7EBD3A-A2FF-4CAD-9F8C-41196A075D76}"/>
    <hyperlink ref="C19" location="Figure.2.!A1" display="Figure.2.!A1" xr:uid="{3300083C-2F19-422F-831F-D33385ABAEB8}"/>
    <hyperlink ref="C22" location="Figure3!A1" display="Figure3!A1" xr:uid="{ECBF1338-DCAF-4D50-991A-66F58689FFB9}"/>
    <hyperlink ref="A16" location="Figure.1.!A1" display="Figure.1.!A1" xr:uid="{DF397F14-290C-43BA-9080-5C744F740D50}"/>
  </hyperlinks>
  <pageMargins left="0.70866141732283472" right="0.70866141732283472" top="0.74803149606299213" bottom="0.74803149606299213" header="0.31496062992125984" footer="0.31496062992125984"/>
  <pageSetup paperSize="9" scale="60" orientation="landscape" r:id="rId3"/>
  <headerFooter>
    <oddFooter>&amp;RSource: OECD (20169, &amp;"Arial,Regular"&amp;9OECD Social Expenditure database,  (www.oecd.org/social/expenditure.htm).</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5B0B2-89B8-4AFF-9303-E74BA45FDEDA}">
  <dimension ref="A1:Z57"/>
  <sheetViews>
    <sheetView zoomScale="80" zoomScaleNormal="80" workbookViewId="0">
      <pane xSplit="3" ySplit="2" topLeftCell="D3" activePane="bottomRight" state="frozen"/>
      <selection activeCell="O11" sqref="O11"/>
      <selection pane="topRight" activeCell="O11" sqref="O11"/>
      <selection pane="bottomLeft" activeCell="O11" sqref="O11"/>
      <selection pane="bottomRight"/>
    </sheetView>
  </sheetViews>
  <sheetFormatPr defaultRowHeight="12.75" x14ac:dyDescent="0.2"/>
  <cols>
    <col min="1" max="1" width="26" customWidth="1"/>
    <col min="2" max="2" width="6.85546875" customWidth="1"/>
    <col min="3" max="3" width="2" customWidth="1"/>
    <col min="4" max="8" width="7" customWidth="1"/>
    <col min="9" max="9" width="7" style="16" customWidth="1"/>
    <col min="10" max="12" width="7" customWidth="1"/>
    <col min="13" max="26" width="7.140625" customWidth="1"/>
    <col min="237" max="237" width="26" customWidth="1"/>
    <col min="238" max="238" width="6.85546875" customWidth="1"/>
    <col min="239" max="239" width="2" customWidth="1"/>
    <col min="240" max="268" width="7" customWidth="1"/>
    <col min="269" max="282" width="7.140625" customWidth="1"/>
    <col min="493" max="493" width="26" customWidth="1"/>
    <col min="494" max="494" width="6.85546875" customWidth="1"/>
    <col min="495" max="495" width="2" customWidth="1"/>
    <col min="496" max="524" width="7" customWidth="1"/>
    <col min="525" max="538" width="7.140625" customWidth="1"/>
    <col min="749" max="749" width="26" customWidth="1"/>
    <col min="750" max="750" width="6.85546875" customWidth="1"/>
    <col min="751" max="751" width="2" customWidth="1"/>
    <col min="752" max="780" width="7" customWidth="1"/>
    <col min="781" max="794" width="7.140625" customWidth="1"/>
    <col min="1005" max="1005" width="26" customWidth="1"/>
    <col min="1006" max="1006" width="6.85546875" customWidth="1"/>
    <col min="1007" max="1007" width="2" customWidth="1"/>
    <col min="1008" max="1036" width="7" customWidth="1"/>
    <col min="1037" max="1050" width="7.140625" customWidth="1"/>
    <col min="1261" max="1261" width="26" customWidth="1"/>
    <col min="1262" max="1262" width="6.85546875" customWidth="1"/>
    <col min="1263" max="1263" width="2" customWidth="1"/>
    <col min="1264" max="1292" width="7" customWidth="1"/>
    <col min="1293" max="1306" width="7.140625" customWidth="1"/>
    <col min="1517" max="1517" width="26" customWidth="1"/>
    <col min="1518" max="1518" width="6.85546875" customWidth="1"/>
    <col min="1519" max="1519" width="2" customWidth="1"/>
    <col min="1520" max="1548" width="7" customWidth="1"/>
    <col min="1549" max="1562" width="7.140625" customWidth="1"/>
    <col min="1773" max="1773" width="26" customWidth="1"/>
    <col min="1774" max="1774" width="6.85546875" customWidth="1"/>
    <col min="1775" max="1775" width="2" customWidth="1"/>
    <col min="1776" max="1804" width="7" customWidth="1"/>
    <col min="1805" max="1818" width="7.140625" customWidth="1"/>
    <col min="2029" max="2029" width="26" customWidth="1"/>
    <col min="2030" max="2030" width="6.85546875" customWidth="1"/>
    <col min="2031" max="2031" width="2" customWidth="1"/>
    <col min="2032" max="2060" width="7" customWidth="1"/>
    <col min="2061" max="2074" width="7.140625" customWidth="1"/>
    <col min="2285" max="2285" width="26" customWidth="1"/>
    <col min="2286" max="2286" width="6.85546875" customWidth="1"/>
    <col min="2287" max="2287" width="2" customWidth="1"/>
    <col min="2288" max="2316" width="7" customWidth="1"/>
    <col min="2317" max="2330" width="7.140625" customWidth="1"/>
    <col min="2541" max="2541" width="26" customWidth="1"/>
    <col min="2542" max="2542" width="6.85546875" customWidth="1"/>
    <col min="2543" max="2543" width="2" customWidth="1"/>
    <col min="2544" max="2572" width="7" customWidth="1"/>
    <col min="2573" max="2586" width="7.140625" customWidth="1"/>
    <col min="2797" max="2797" width="26" customWidth="1"/>
    <col min="2798" max="2798" width="6.85546875" customWidth="1"/>
    <col min="2799" max="2799" width="2" customWidth="1"/>
    <col min="2800" max="2828" width="7" customWidth="1"/>
    <col min="2829" max="2842" width="7.140625" customWidth="1"/>
    <col min="3053" max="3053" width="26" customWidth="1"/>
    <col min="3054" max="3054" width="6.85546875" customWidth="1"/>
    <col min="3055" max="3055" width="2" customWidth="1"/>
    <col min="3056" max="3084" width="7" customWidth="1"/>
    <col min="3085" max="3098" width="7.140625" customWidth="1"/>
    <col min="3309" max="3309" width="26" customWidth="1"/>
    <col min="3310" max="3310" width="6.85546875" customWidth="1"/>
    <col min="3311" max="3311" width="2" customWidth="1"/>
    <col min="3312" max="3340" width="7" customWidth="1"/>
    <col min="3341" max="3354" width="7.140625" customWidth="1"/>
    <col min="3565" max="3565" width="26" customWidth="1"/>
    <col min="3566" max="3566" width="6.85546875" customWidth="1"/>
    <col min="3567" max="3567" width="2" customWidth="1"/>
    <col min="3568" max="3596" width="7" customWidth="1"/>
    <col min="3597" max="3610" width="7.140625" customWidth="1"/>
    <col min="3821" max="3821" width="26" customWidth="1"/>
    <col min="3822" max="3822" width="6.85546875" customWidth="1"/>
    <col min="3823" max="3823" width="2" customWidth="1"/>
    <col min="3824" max="3852" width="7" customWidth="1"/>
    <col min="3853" max="3866" width="7.140625" customWidth="1"/>
    <col min="4077" max="4077" width="26" customWidth="1"/>
    <col min="4078" max="4078" width="6.85546875" customWidth="1"/>
    <col min="4079" max="4079" width="2" customWidth="1"/>
    <col min="4080" max="4108" width="7" customWidth="1"/>
    <col min="4109" max="4122" width="7.140625" customWidth="1"/>
    <col min="4333" max="4333" width="26" customWidth="1"/>
    <col min="4334" max="4334" width="6.85546875" customWidth="1"/>
    <col min="4335" max="4335" width="2" customWidth="1"/>
    <col min="4336" max="4364" width="7" customWidth="1"/>
    <col min="4365" max="4378" width="7.140625" customWidth="1"/>
    <col min="4589" max="4589" width="26" customWidth="1"/>
    <col min="4590" max="4590" width="6.85546875" customWidth="1"/>
    <col min="4591" max="4591" width="2" customWidth="1"/>
    <col min="4592" max="4620" width="7" customWidth="1"/>
    <col min="4621" max="4634" width="7.140625" customWidth="1"/>
    <col min="4845" max="4845" width="26" customWidth="1"/>
    <col min="4846" max="4846" width="6.85546875" customWidth="1"/>
    <col min="4847" max="4847" width="2" customWidth="1"/>
    <col min="4848" max="4876" width="7" customWidth="1"/>
    <col min="4877" max="4890" width="7.140625" customWidth="1"/>
    <col min="5101" max="5101" width="26" customWidth="1"/>
    <col min="5102" max="5102" width="6.85546875" customWidth="1"/>
    <col min="5103" max="5103" width="2" customWidth="1"/>
    <col min="5104" max="5132" width="7" customWidth="1"/>
    <col min="5133" max="5146" width="7.140625" customWidth="1"/>
    <col min="5357" max="5357" width="26" customWidth="1"/>
    <col min="5358" max="5358" width="6.85546875" customWidth="1"/>
    <col min="5359" max="5359" width="2" customWidth="1"/>
    <col min="5360" max="5388" width="7" customWidth="1"/>
    <col min="5389" max="5402" width="7.140625" customWidth="1"/>
    <col min="5613" max="5613" width="26" customWidth="1"/>
    <col min="5614" max="5614" width="6.85546875" customWidth="1"/>
    <col min="5615" max="5615" width="2" customWidth="1"/>
    <col min="5616" max="5644" width="7" customWidth="1"/>
    <col min="5645" max="5658" width="7.140625" customWidth="1"/>
    <col min="5869" max="5869" width="26" customWidth="1"/>
    <col min="5870" max="5870" width="6.85546875" customWidth="1"/>
    <col min="5871" max="5871" width="2" customWidth="1"/>
    <col min="5872" max="5900" width="7" customWidth="1"/>
    <col min="5901" max="5914" width="7.140625" customWidth="1"/>
    <col min="6125" max="6125" width="26" customWidth="1"/>
    <col min="6126" max="6126" width="6.85546875" customWidth="1"/>
    <col min="6127" max="6127" width="2" customWidth="1"/>
    <col min="6128" max="6156" width="7" customWidth="1"/>
    <col min="6157" max="6170" width="7.140625" customWidth="1"/>
    <col min="6381" max="6381" width="26" customWidth="1"/>
    <col min="6382" max="6382" width="6.85546875" customWidth="1"/>
    <col min="6383" max="6383" width="2" customWidth="1"/>
    <col min="6384" max="6412" width="7" customWidth="1"/>
    <col min="6413" max="6426" width="7.140625" customWidth="1"/>
    <col min="6637" max="6637" width="26" customWidth="1"/>
    <col min="6638" max="6638" width="6.85546875" customWidth="1"/>
    <col min="6639" max="6639" width="2" customWidth="1"/>
    <col min="6640" max="6668" width="7" customWidth="1"/>
    <col min="6669" max="6682" width="7.140625" customWidth="1"/>
    <col min="6893" max="6893" width="26" customWidth="1"/>
    <col min="6894" max="6894" width="6.85546875" customWidth="1"/>
    <col min="6895" max="6895" width="2" customWidth="1"/>
    <col min="6896" max="6924" width="7" customWidth="1"/>
    <col min="6925" max="6938" width="7.140625" customWidth="1"/>
    <col min="7149" max="7149" width="26" customWidth="1"/>
    <col min="7150" max="7150" width="6.85546875" customWidth="1"/>
    <col min="7151" max="7151" width="2" customWidth="1"/>
    <col min="7152" max="7180" width="7" customWidth="1"/>
    <col min="7181" max="7194" width="7.140625" customWidth="1"/>
    <col min="7405" max="7405" width="26" customWidth="1"/>
    <col min="7406" max="7406" width="6.85546875" customWidth="1"/>
    <col min="7407" max="7407" width="2" customWidth="1"/>
    <col min="7408" max="7436" width="7" customWidth="1"/>
    <col min="7437" max="7450" width="7.140625" customWidth="1"/>
    <col min="7661" max="7661" width="26" customWidth="1"/>
    <col min="7662" max="7662" width="6.85546875" customWidth="1"/>
    <col min="7663" max="7663" width="2" customWidth="1"/>
    <col min="7664" max="7692" width="7" customWidth="1"/>
    <col min="7693" max="7706" width="7.140625" customWidth="1"/>
    <col min="7917" max="7917" width="26" customWidth="1"/>
    <col min="7918" max="7918" width="6.85546875" customWidth="1"/>
    <col min="7919" max="7919" width="2" customWidth="1"/>
    <col min="7920" max="7948" width="7" customWidth="1"/>
    <col min="7949" max="7962" width="7.140625" customWidth="1"/>
    <col min="8173" max="8173" width="26" customWidth="1"/>
    <col min="8174" max="8174" width="6.85546875" customWidth="1"/>
    <col min="8175" max="8175" width="2" customWidth="1"/>
    <col min="8176" max="8204" width="7" customWidth="1"/>
    <col min="8205" max="8218" width="7.140625" customWidth="1"/>
    <col min="8429" max="8429" width="26" customWidth="1"/>
    <col min="8430" max="8430" width="6.85546875" customWidth="1"/>
    <col min="8431" max="8431" width="2" customWidth="1"/>
    <col min="8432" max="8460" width="7" customWidth="1"/>
    <col min="8461" max="8474" width="7.140625" customWidth="1"/>
    <col min="8685" max="8685" width="26" customWidth="1"/>
    <col min="8686" max="8686" width="6.85546875" customWidth="1"/>
    <col min="8687" max="8687" width="2" customWidth="1"/>
    <col min="8688" max="8716" width="7" customWidth="1"/>
    <col min="8717" max="8730" width="7.140625" customWidth="1"/>
    <col min="8941" max="8941" width="26" customWidth="1"/>
    <col min="8942" max="8942" width="6.85546875" customWidth="1"/>
    <col min="8943" max="8943" width="2" customWidth="1"/>
    <col min="8944" max="8972" width="7" customWidth="1"/>
    <col min="8973" max="8986" width="7.140625" customWidth="1"/>
    <col min="9197" max="9197" width="26" customWidth="1"/>
    <col min="9198" max="9198" width="6.85546875" customWidth="1"/>
    <col min="9199" max="9199" width="2" customWidth="1"/>
    <col min="9200" max="9228" width="7" customWidth="1"/>
    <col min="9229" max="9242" width="7.140625" customWidth="1"/>
    <col min="9453" max="9453" width="26" customWidth="1"/>
    <col min="9454" max="9454" width="6.85546875" customWidth="1"/>
    <col min="9455" max="9455" width="2" customWidth="1"/>
    <col min="9456" max="9484" width="7" customWidth="1"/>
    <col min="9485" max="9498" width="7.140625" customWidth="1"/>
    <col min="9709" max="9709" width="26" customWidth="1"/>
    <col min="9710" max="9710" width="6.85546875" customWidth="1"/>
    <col min="9711" max="9711" width="2" customWidth="1"/>
    <col min="9712" max="9740" width="7" customWidth="1"/>
    <col min="9741" max="9754" width="7.140625" customWidth="1"/>
    <col min="9965" max="9965" width="26" customWidth="1"/>
    <col min="9966" max="9966" width="6.85546875" customWidth="1"/>
    <col min="9967" max="9967" width="2" customWidth="1"/>
    <col min="9968" max="9996" width="7" customWidth="1"/>
    <col min="9997" max="10010" width="7.140625" customWidth="1"/>
    <col min="10221" max="10221" width="26" customWidth="1"/>
    <col min="10222" max="10222" width="6.85546875" customWidth="1"/>
    <col min="10223" max="10223" width="2" customWidth="1"/>
    <col min="10224" max="10252" width="7" customWidth="1"/>
    <col min="10253" max="10266" width="7.140625" customWidth="1"/>
    <col min="10477" max="10477" width="26" customWidth="1"/>
    <col min="10478" max="10478" width="6.85546875" customWidth="1"/>
    <col min="10479" max="10479" width="2" customWidth="1"/>
    <col min="10480" max="10508" width="7" customWidth="1"/>
    <col min="10509" max="10522" width="7.140625" customWidth="1"/>
    <col min="10733" max="10733" width="26" customWidth="1"/>
    <col min="10734" max="10734" width="6.85546875" customWidth="1"/>
    <col min="10735" max="10735" width="2" customWidth="1"/>
    <col min="10736" max="10764" width="7" customWidth="1"/>
    <col min="10765" max="10778" width="7.140625" customWidth="1"/>
    <col min="10989" max="10989" width="26" customWidth="1"/>
    <col min="10990" max="10990" width="6.85546875" customWidth="1"/>
    <col min="10991" max="10991" width="2" customWidth="1"/>
    <col min="10992" max="11020" width="7" customWidth="1"/>
    <col min="11021" max="11034" width="7.140625" customWidth="1"/>
    <col min="11245" max="11245" width="26" customWidth="1"/>
    <col min="11246" max="11246" width="6.85546875" customWidth="1"/>
    <col min="11247" max="11247" width="2" customWidth="1"/>
    <col min="11248" max="11276" width="7" customWidth="1"/>
    <col min="11277" max="11290" width="7.140625" customWidth="1"/>
    <col min="11501" max="11501" width="26" customWidth="1"/>
    <col min="11502" max="11502" width="6.85546875" customWidth="1"/>
    <col min="11503" max="11503" width="2" customWidth="1"/>
    <col min="11504" max="11532" width="7" customWidth="1"/>
    <col min="11533" max="11546" width="7.140625" customWidth="1"/>
    <col min="11757" max="11757" width="26" customWidth="1"/>
    <col min="11758" max="11758" width="6.85546875" customWidth="1"/>
    <col min="11759" max="11759" width="2" customWidth="1"/>
    <col min="11760" max="11788" width="7" customWidth="1"/>
    <col min="11789" max="11802" width="7.140625" customWidth="1"/>
    <col min="12013" max="12013" width="26" customWidth="1"/>
    <col min="12014" max="12014" width="6.85546875" customWidth="1"/>
    <col min="12015" max="12015" width="2" customWidth="1"/>
    <col min="12016" max="12044" width="7" customWidth="1"/>
    <col min="12045" max="12058" width="7.140625" customWidth="1"/>
    <col min="12269" max="12269" width="26" customWidth="1"/>
    <col min="12270" max="12270" width="6.85546875" customWidth="1"/>
    <col min="12271" max="12271" width="2" customWidth="1"/>
    <col min="12272" max="12300" width="7" customWidth="1"/>
    <col min="12301" max="12314" width="7.140625" customWidth="1"/>
    <col min="12525" max="12525" width="26" customWidth="1"/>
    <col min="12526" max="12526" width="6.85546875" customWidth="1"/>
    <col min="12527" max="12527" width="2" customWidth="1"/>
    <col min="12528" max="12556" width="7" customWidth="1"/>
    <col min="12557" max="12570" width="7.140625" customWidth="1"/>
    <col min="12781" max="12781" width="26" customWidth="1"/>
    <col min="12782" max="12782" width="6.85546875" customWidth="1"/>
    <col min="12783" max="12783" width="2" customWidth="1"/>
    <col min="12784" max="12812" width="7" customWidth="1"/>
    <col min="12813" max="12826" width="7.140625" customWidth="1"/>
    <col min="13037" max="13037" width="26" customWidth="1"/>
    <col min="13038" max="13038" width="6.85546875" customWidth="1"/>
    <col min="13039" max="13039" width="2" customWidth="1"/>
    <col min="13040" max="13068" width="7" customWidth="1"/>
    <col min="13069" max="13082" width="7.140625" customWidth="1"/>
    <col min="13293" max="13293" width="26" customWidth="1"/>
    <col min="13294" max="13294" width="6.85546875" customWidth="1"/>
    <col min="13295" max="13295" width="2" customWidth="1"/>
    <col min="13296" max="13324" width="7" customWidth="1"/>
    <col min="13325" max="13338" width="7.140625" customWidth="1"/>
    <col min="13549" max="13549" width="26" customWidth="1"/>
    <col min="13550" max="13550" width="6.85546875" customWidth="1"/>
    <col min="13551" max="13551" width="2" customWidth="1"/>
    <col min="13552" max="13580" width="7" customWidth="1"/>
    <col min="13581" max="13594" width="7.140625" customWidth="1"/>
    <col min="13805" max="13805" width="26" customWidth="1"/>
    <col min="13806" max="13806" width="6.85546875" customWidth="1"/>
    <col min="13807" max="13807" width="2" customWidth="1"/>
    <col min="13808" max="13836" width="7" customWidth="1"/>
    <col min="13837" max="13850" width="7.140625" customWidth="1"/>
    <col min="14061" max="14061" width="26" customWidth="1"/>
    <col min="14062" max="14062" width="6.85546875" customWidth="1"/>
    <col min="14063" max="14063" width="2" customWidth="1"/>
    <col min="14064" max="14092" width="7" customWidth="1"/>
    <col min="14093" max="14106" width="7.140625" customWidth="1"/>
    <col min="14317" max="14317" width="26" customWidth="1"/>
    <col min="14318" max="14318" width="6.85546875" customWidth="1"/>
    <col min="14319" max="14319" width="2" customWidth="1"/>
    <col min="14320" max="14348" width="7" customWidth="1"/>
    <col min="14349" max="14362" width="7.140625" customWidth="1"/>
    <col min="14573" max="14573" width="26" customWidth="1"/>
    <col min="14574" max="14574" width="6.85546875" customWidth="1"/>
    <col min="14575" max="14575" width="2" customWidth="1"/>
    <col min="14576" max="14604" width="7" customWidth="1"/>
    <col min="14605" max="14618" width="7.140625" customWidth="1"/>
    <col min="14829" max="14829" width="26" customWidth="1"/>
    <col min="14830" max="14830" width="6.85546875" customWidth="1"/>
    <col min="14831" max="14831" width="2" customWidth="1"/>
    <col min="14832" max="14860" width="7" customWidth="1"/>
    <col min="14861" max="14874" width="7.140625" customWidth="1"/>
    <col min="15085" max="15085" width="26" customWidth="1"/>
    <col min="15086" max="15086" width="6.85546875" customWidth="1"/>
    <col min="15087" max="15087" width="2" customWidth="1"/>
    <col min="15088" max="15116" width="7" customWidth="1"/>
    <col min="15117" max="15130" width="7.140625" customWidth="1"/>
    <col min="15341" max="15341" width="26" customWidth="1"/>
    <col min="15342" max="15342" width="6.85546875" customWidth="1"/>
    <col min="15343" max="15343" width="2" customWidth="1"/>
    <col min="15344" max="15372" width="7" customWidth="1"/>
    <col min="15373" max="15386" width="7.140625" customWidth="1"/>
    <col min="15597" max="15597" width="26" customWidth="1"/>
    <col min="15598" max="15598" width="6.85546875" customWidth="1"/>
    <col min="15599" max="15599" width="2" customWidth="1"/>
    <col min="15600" max="15628" width="7" customWidth="1"/>
    <col min="15629" max="15642" width="7.140625" customWidth="1"/>
    <col min="15853" max="15853" width="26" customWidth="1"/>
    <col min="15854" max="15854" width="6.85546875" customWidth="1"/>
    <col min="15855" max="15855" width="2" customWidth="1"/>
    <col min="15856" max="15884" width="7" customWidth="1"/>
    <col min="15885" max="15898" width="7.140625" customWidth="1"/>
    <col min="16109" max="16109" width="26" customWidth="1"/>
    <col min="16110" max="16110" width="6.85546875" customWidth="1"/>
    <col min="16111" max="16111" width="2" customWidth="1"/>
    <col min="16112" max="16140" width="7" customWidth="1"/>
    <col min="16141" max="16154" width="7.140625" customWidth="1"/>
  </cols>
  <sheetData>
    <row r="1" spans="1:26" x14ac:dyDescent="0.2">
      <c r="A1" s="47" t="s">
        <v>101</v>
      </c>
      <c r="D1" s="4">
        <v>24</v>
      </c>
      <c r="E1" s="4">
        <v>25</v>
      </c>
      <c r="F1" s="4">
        <v>26</v>
      </c>
      <c r="G1" s="4">
        <v>27</v>
      </c>
      <c r="H1" s="4">
        <v>28</v>
      </c>
      <c r="I1" s="4">
        <v>29</v>
      </c>
      <c r="J1" s="4">
        <v>30</v>
      </c>
      <c r="K1" s="44">
        <v>31</v>
      </c>
      <c r="L1" s="4">
        <v>32</v>
      </c>
      <c r="M1" s="4">
        <v>33</v>
      </c>
      <c r="N1" s="4">
        <v>34</v>
      </c>
      <c r="O1" s="4">
        <v>35</v>
      </c>
      <c r="P1" s="4">
        <v>36</v>
      </c>
      <c r="Q1" s="4">
        <v>37</v>
      </c>
      <c r="R1" s="4">
        <v>38</v>
      </c>
      <c r="S1" s="4">
        <v>39</v>
      </c>
      <c r="T1" s="4">
        <v>40</v>
      </c>
      <c r="U1" s="4">
        <v>41</v>
      </c>
      <c r="V1" s="4">
        <v>42</v>
      </c>
      <c r="W1" s="4">
        <v>43</v>
      </c>
      <c r="X1" s="4">
        <v>44</v>
      </c>
      <c r="Y1" s="4">
        <v>45</v>
      </c>
      <c r="Z1" s="4">
        <v>46</v>
      </c>
    </row>
    <row r="2" spans="1:26" ht="47.25" customHeight="1" x14ac:dyDescent="0.2">
      <c r="A2" s="43" t="s">
        <v>102</v>
      </c>
      <c r="D2" s="32">
        <v>2000</v>
      </c>
      <c r="E2" s="32">
        <v>2001</v>
      </c>
      <c r="F2" s="32">
        <v>2002</v>
      </c>
      <c r="G2" s="32">
        <v>2003</v>
      </c>
      <c r="H2" s="32">
        <v>2004</v>
      </c>
      <c r="I2" s="32">
        <v>2005</v>
      </c>
      <c r="J2" s="32">
        <v>2006</v>
      </c>
      <c r="K2" s="32">
        <v>2007</v>
      </c>
      <c r="L2" s="32">
        <v>2008</v>
      </c>
      <c r="M2" s="32">
        <v>2009</v>
      </c>
      <c r="N2" s="32">
        <v>2010</v>
      </c>
      <c r="O2" s="32">
        <v>2011</v>
      </c>
      <c r="P2" s="32">
        <v>2012</v>
      </c>
      <c r="Q2" s="32">
        <v>2013</v>
      </c>
      <c r="R2" s="32">
        <v>2014</v>
      </c>
      <c r="S2" s="32">
        <v>2015</v>
      </c>
      <c r="T2" s="32">
        <v>2016</v>
      </c>
      <c r="U2" s="32">
        <v>2017</v>
      </c>
      <c r="V2" s="32">
        <v>2018</v>
      </c>
      <c r="W2" s="32">
        <v>2019</v>
      </c>
      <c r="X2" s="32">
        <v>2020</v>
      </c>
      <c r="Y2" s="32">
        <v>2021</v>
      </c>
      <c r="Z2" s="32">
        <v>2022</v>
      </c>
    </row>
    <row r="3" spans="1:26" x14ac:dyDescent="0.2">
      <c r="A3" s="22" t="s">
        <v>88</v>
      </c>
      <c r="B3" s="22" t="s">
        <v>87</v>
      </c>
      <c r="D3" s="42">
        <v>64.205166689812117</v>
      </c>
      <c r="E3" s="42">
        <v>63.243499742334237</v>
      </c>
      <c r="F3" s="42">
        <v>64.502510125058976</v>
      </c>
      <c r="G3" s="42">
        <v>68.269547257650686</v>
      </c>
      <c r="H3" s="42">
        <v>70.202423198227748</v>
      </c>
      <c r="I3" s="42">
        <v>71.519007811986569</v>
      </c>
      <c r="J3" s="42">
        <v>70.894703628663294</v>
      </c>
      <c r="K3" s="42">
        <v>75.834725106728484</v>
      </c>
      <c r="L3" s="42">
        <v>83.565052674447188</v>
      </c>
      <c r="M3" s="42">
        <v>83.88828641800896</v>
      </c>
      <c r="N3" s="42">
        <v>87.129881516419559</v>
      </c>
      <c r="O3" s="42">
        <v>91.73040345047022</v>
      </c>
      <c r="P3" s="42">
        <v>93.910155588728827</v>
      </c>
      <c r="Q3" s="42">
        <v>95.121325423442002</v>
      </c>
      <c r="R3" s="42">
        <v>97.19372729834312</v>
      </c>
      <c r="S3" s="42">
        <v>100</v>
      </c>
      <c r="T3" s="42">
        <v>100.58558603566922</v>
      </c>
      <c r="U3" s="42">
        <v>100.99201545999543</v>
      </c>
      <c r="V3" s="42">
        <v>101.96387188449438</v>
      </c>
      <c r="W3" s="42">
        <v>125.53576925777367</v>
      </c>
      <c r="X3" s="42"/>
      <c r="Y3" s="42"/>
      <c r="Z3" s="42"/>
    </row>
    <row r="4" spans="1:26" x14ac:dyDescent="0.2">
      <c r="A4" s="22" t="s">
        <v>19</v>
      </c>
      <c r="B4" s="22" t="s">
        <v>86</v>
      </c>
      <c r="D4" s="42">
        <v>76.617691511759134</v>
      </c>
      <c r="E4" s="42">
        <v>77.203247030029033</v>
      </c>
      <c r="F4" s="42">
        <v>78.873025767938003</v>
      </c>
      <c r="G4" s="42">
        <v>81.197857592022089</v>
      </c>
      <c r="H4" s="42">
        <v>82.495531094032216</v>
      </c>
      <c r="I4" s="42">
        <v>83.335245148239736</v>
      </c>
      <c r="J4" s="42">
        <v>85.693569066700107</v>
      </c>
      <c r="K4" s="42">
        <v>86.93597862642963</v>
      </c>
      <c r="L4" s="42">
        <v>88.735922756897409</v>
      </c>
      <c r="M4" s="42">
        <v>93.275427131967263</v>
      </c>
      <c r="N4" s="42">
        <v>94.432138306035952</v>
      </c>
      <c r="O4" s="42">
        <v>93.022049581528222</v>
      </c>
      <c r="P4" s="42">
        <v>94.56075924370549</v>
      </c>
      <c r="Q4" s="42">
        <v>95.668653036444482</v>
      </c>
      <c r="R4" s="42">
        <v>97.616443831106167</v>
      </c>
      <c r="S4" s="42">
        <v>100</v>
      </c>
      <c r="T4" s="42">
        <v>102.72359591902914</v>
      </c>
      <c r="U4" s="42">
        <v>102.56834926421092</v>
      </c>
      <c r="V4" s="42">
        <v>103.93392194458241</v>
      </c>
      <c r="W4" s="42">
        <v>106.14305121861427</v>
      </c>
      <c r="X4" s="42">
        <v>112.1616037045623</v>
      </c>
      <c r="Y4" s="42">
        <v>115.80897103901863</v>
      </c>
      <c r="Z4" s="42">
        <v>109.97895461316419</v>
      </c>
    </row>
    <row r="5" spans="1:26" x14ac:dyDescent="0.2">
      <c r="A5" s="22" t="s">
        <v>18</v>
      </c>
      <c r="B5" s="22" t="s">
        <v>85</v>
      </c>
      <c r="D5" s="42">
        <v>66.827923788703998</v>
      </c>
      <c r="E5" s="42">
        <v>68.570780321402268</v>
      </c>
      <c r="F5" s="42">
        <v>70.840622599460403</v>
      </c>
      <c r="G5" s="42">
        <v>73.391974608849424</v>
      </c>
      <c r="H5" s="42">
        <v>75.164962729401168</v>
      </c>
      <c r="I5" s="42">
        <v>75.954032066506358</v>
      </c>
      <c r="J5" s="42">
        <v>77.967526088614079</v>
      </c>
      <c r="K5" s="42">
        <v>80.07929717824949</v>
      </c>
      <c r="L5" s="42">
        <v>82.982175166763938</v>
      </c>
      <c r="M5" s="42">
        <v>88.880547821399304</v>
      </c>
      <c r="N5" s="42">
        <v>90.138139969876335</v>
      </c>
      <c r="O5" s="42">
        <v>91.557357323234996</v>
      </c>
      <c r="P5" s="42">
        <v>90.995068368759718</v>
      </c>
      <c r="Q5" s="42">
        <v>92.792295492300553</v>
      </c>
      <c r="R5" s="42">
        <v>95.043231569911867</v>
      </c>
      <c r="S5" s="42">
        <v>100</v>
      </c>
      <c r="T5" s="42">
        <v>99.020599719510443</v>
      </c>
      <c r="U5" s="42">
        <v>99.80109267646543</v>
      </c>
      <c r="V5" s="42">
        <v>101.38521238172142</v>
      </c>
      <c r="W5" s="42">
        <v>103.38889499274376</v>
      </c>
      <c r="X5" s="42">
        <v>112.12218593227243</v>
      </c>
      <c r="Y5" s="42">
        <v>111.84947554881374</v>
      </c>
      <c r="Z5" s="42">
        <v>109.05474535915963</v>
      </c>
    </row>
    <row r="6" spans="1:26" x14ac:dyDescent="0.2">
      <c r="A6" s="22" t="s">
        <v>84</v>
      </c>
      <c r="B6" s="22" t="s">
        <v>83</v>
      </c>
      <c r="D6" s="42">
        <v>64.385870131389993</v>
      </c>
      <c r="E6" s="42">
        <v>66.900783675478863</v>
      </c>
      <c r="F6" s="42">
        <v>68.412836267166909</v>
      </c>
      <c r="G6" s="42">
        <v>70.518550887342371</v>
      </c>
      <c r="H6" s="42">
        <v>73.691906569745598</v>
      </c>
      <c r="I6" s="42">
        <v>75.822718542994011</v>
      </c>
      <c r="J6" s="42">
        <v>80.213809471146448</v>
      </c>
      <c r="K6" s="42">
        <v>82.294083759638539</v>
      </c>
      <c r="L6" s="42">
        <v>82.75266477637409</v>
      </c>
      <c r="M6" s="42">
        <v>88.980054352353079</v>
      </c>
      <c r="N6" s="42">
        <v>90.31199603756545</v>
      </c>
      <c r="O6" s="42">
        <v>89.974466903476355</v>
      </c>
      <c r="P6" s="42">
        <v>92.231077433552002</v>
      </c>
      <c r="Q6" s="42">
        <v>93.999647290251048</v>
      </c>
      <c r="R6" s="42">
        <v>95.108065110317597</v>
      </c>
      <c r="S6" s="42">
        <v>100</v>
      </c>
      <c r="T6" s="42">
        <v>103.35304533815592</v>
      </c>
      <c r="U6" s="42">
        <v>105.55637720993828</v>
      </c>
      <c r="V6" s="42">
        <v>107.25549639350916</v>
      </c>
      <c r="W6" s="42">
        <v>111.40526979255033</v>
      </c>
      <c r="X6" s="42">
        <v>146.64019805495104</v>
      </c>
      <c r="Y6" s="42"/>
      <c r="Z6" s="42"/>
    </row>
    <row r="7" spans="1:26" x14ac:dyDescent="0.2">
      <c r="A7" s="22" t="s">
        <v>16</v>
      </c>
      <c r="B7" s="22" t="s">
        <v>82</v>
      </c>
      <c r="D7" s="42">
        <v>66.082540542380443</v>
      </c>
      <c r="E7" s="42">
        <v>68.041381542179678</v>
      </c>
      <c r="F7" s="42">
        <v>72.556907867059337</v>
      </c>
      <c r="G7" s="42">
        <v>76.586795899749049</v>
      </c>
      <c r="H7" s="42">
        <v>77.639506585801939</v>
      </c>
      <c r="I7" s="42">
        <v>81.615506868706262</v>
      </c>
      <c r="J7" s="42">
        <v>83.955826102010988</v>
      </c>
      <c r="K7" s="42">
        <v>88.128851728387289</v>
      </c>
      <c r="L7" s="42">
        <v>88.304899734274926</v>
      </c>
      <c r="M7" s="42">
        <v>96.513972036493371</v>
      </c>
      <c r="N7" s="42">
        <v>93.968777924025957</v>
      </c>
      <c r="O7" s="42">
        <v>94.05284953608944</v>
      </c>
      <c r="P7" s="42">
        <v>93.076842468996475</v>
      </c>
      <c r="Q7" s="42">
        <v>96.708241380306958</v>
      </c>
      <c r="R7" s="42">
        <v>98.19012473107253</v>
      </c>
      <c r="S7" s="42">
        <v>100</v>
      </c>
      <c r="T7" s="42">
        <v>100.9001814570871</v>
      </c>
      <c r="U7" s="42">
        <v>105.25170563003209</v>
      </c>
      <c r="V7" s="42">
        <v>110.08420921399041</v>
      </c>
      <c r="W7" s="42">
        <v>116.75375713643312</v>
      </c>
      <c r="X7" s="42">
        <v>129.68139332571994</v>
      </c>
      <c r="Y7" s="42">
        <v>132.89578341002948</v>
      </c>
      <c r="Z7" s="42">
        <v>125.71340525370248</v>
      </c>
    </row>
    <row r="8" spans="1:26" x14ac:dyDescent="0.2">
      <c r="A8" s="22" t="s">
        <v>15</v>
      </c>
      <c r="B8" s="22" t="s">
        <v>81</v>
      </c>
      <c r="D8" s="42">
        <v>67.758690124555429</v>
      </c>
      <c r="E8" s="42">
        <v>69.948973961480235</v>
      </c>
      <c r="F8" s="42">
        <v>71.709487827681983</v>
      </c>
      <c r="G8" s="42">
        <v>73.081556052717133</v>
      </c>
      <c r="H8" s="42">
        <v>75.106831630037306</v>
      </c>
      <c r="I8" s="42">
        <v>77.917430076688305</v>
      </c>
      <c r="J8" s="42">
        <v>80.3327340621573</v>
      </c>
      <c r="K8" s="42">
        <v>84.762959447817167</v>
      </c>
      <c r="L8" s="42">
        <v>86.267501262609457</v>
      </c>
      <c r="M8" s="42">
        <v>90.554267287983677</v>
      </c>
      <c r="N8" s="42">
        <v>95.061237421085949</v>
      </c>
      <c r="O8" s="42">
        <v>94.701844250627488</v>
      </c>
      <c r="P8" s="42">
        <v>95.470679683509132</v>
      </c>
      <c r="Q8" s="42">
        <v>95.957991315565593</v>
      </c>
      <c r="R8" s="42">
        <v>97.873721408244066</v>
      </c>
      <c r="S8" s="42">
        <v>100</v>
      </c>
      <c r="T8" s="42">
        <v>101.36856486769854</v>
      </c>
      <c r="U8" s="42">
        <v>102.67458938104578</v>
      </c>
      <c r="V8" s="42">
        <v>103.04183888647889</v>
      </c>
      <c r="W8" s="42">
        <v>104.523765480614</v>
      </c>
      <c r="X8" s="42">
        <v>108.02243040766412</v>
      </c>
      <c r="Y8" s="42">
        <v>110.10057639814607</v>
      </c>
      <c r="Z8" s="42">
        <v>105.61654849983702</v>
      </c>
    </row>
    <row r="9" spans="1:26" x14ac:dyDescent="0.2">
      <c r="A9" s="22" t="s">
        <v>13</v>
      </c>
      <c r="B9" s="22" t="s">
        <v>80</v>
      </c>
      <c r="D9" s="42">
        <v>60.628650079903856</v>
      </c>
      <c r="E9" s="42">
        <v>62.156995460622227</v>
      </c>
      <c r="F9" s="42">
        <v>64.845781706120036</v>
      </c>
      <c r="G9" s="42">
        <v>67.533585483461707</v>
      </c>
      <c r="H9" s="42">
        <v>70.837637022171805</v>
      </c>
      <c r="I9" s="42">
        <v>72.932491168456082</v>
      </c>
      <c r="J9" s="42">
        <v>74.804753481287392</v>
      </c>
      <c r="K9" s="42">
        <v>75.944011716034993</v>
      </c>
      <c r="L9" s="42">
        <v>77.415110500849977</v>
      </c>
      <c r="M9" s="42">
        <v>83.545842377470223</v>
      </c>
      <c r="N9" s="42">
        <v>86.945111038787573</v>
      </c>
      <c r="O9" s="42">
        <v>87.37265428801166</v>
      </c>
      <c r="P9" s="42">
        <v>90.306478297478051</v>
      </c>
      <c r="Q9" s="42">
        <v>93.98174513499076</v>
      </c>
      <c r="R9" s="42">
        <v>96.541021369013791</v>
      </c>
      <c r="S9" s="42">
        <v>100</v>
      </c>
      <c r="T9" s="42">
        <v>102.24102668328641</v>
      </c>
      <c r="U9" s="42">
        <v>102.56643051994355</v>
      </c>
      <c r="V9" s="42">
        <v>103.8969230603896</v>
      </c>
      <c r="W9" s="42">
        <v>105.89826826816576</v>
      </c>
      <c r="X9" s="42">
        <v>110.42565633093001</v>
      </c>
      <c r="Y9" s="42">
        <v>111.67746637575587</v>
      </c>
      <c r="Z9" s="42">
        <v>108.15699076770855</v>
      </c>
    </row>
    <row r="10" spans="1:26" x14ac:dyDescent="0.2">
      <c r="A10" s="22" t="s">
        <v>12</v>
      </c>
      <c r="B10" s="22" t="s">
        <v>79</v>
      </c>
      <c r="D10" s="42">
        <v>73.38994673202734</v>
      </c>
      <c r="E10" s="42">
        <v>75.087925061574154</v>
      </c>
      <c r="F10" s="42">
        <v>78.019813311412079</v>
      </c>
      <c r="G10" s="42">
        <v>79.523837060625027</v>
      </c>
      <c r="H10" s="42">
        <v>81.567392216186192</v>
      </c>
      <c r="I10" s="42">
        <v>82.948575780503546</v>
      </c>
      <c r="J10" s="42">
        <v>84.087047265974917</v>
      </c>
      <c r="K10" s="42">
        <v>86.555489048961988</v>
      </c>
      <c r="L10" s="42">
        <v>87.156043139791123</v>
      </c>
      <c r="M10" s="42">
        <v>91.938812852477497</v>
      </c>
      <c r="N10" s="42">
        <v>93.426778959558305</v>
      </c>
      <c r="O10" s="42">
        <v>93.531373138735759</v>
      </c>
      <c r="P10" s="42">
        <v>94.53413747709638</v>
      </c>
      <c r="Q10" s="42">
        <v>96.461420154055986</v>
      </c>
      <c r="R10" s="42">
        <v>98.408275980891943</v>
      </c>
      <c r="S10" s="42">
        <v>100.00000000000001</v>
      </c>
      <c r="T10" s="42">
        <v>101.88347854369104</v>
      </c>
      <c r="U10" s="42">
        <v>102.15777779003811</v>
      </c>
      <c r="V10" s="42">
        <v>101.68671279790163</v>
      </c>
      <c r="W10" s="42">
        <v>102.9004394127785</v>
      </c>
      <c r="X10" s="42">
        <v>110.13216522206088</v>
      </c>
      <c r="Y10" s="42">
        <v>109.83440758472391</v>
      </c>
      <c r="Z10" s="42">
        <v>105.44580351651204</v>
      </c>
    </row>
    <row r="11" spans="1:26" x14ac:dyDescent="0.2">
      <c r="A11" s="22" t="s">
        <v>11</v>
      </c>
      <c r="B11" s="22" t="s">
        <v>78</v>
      </c>
      <c r="D11" s="42">
        <v>88.572033912422214</v>
      </c>
      <c r="E11" s="42">
        <v>89.521962175419176</v>
      </c>
      <c r="F11" s="42">
        <v>91.69019429563626</v>
      </c>
      <c r="G11" s="42">
        <v>92.914667272866978</v>
      </c>
      <c r="H11" s="42">
        <v>91.374054739091264</v>
      </c>
      <c r="I11" s="42">
        <v>92.26600150880077</v>
      </c>
      <c r="J11" s="42">
        <v>90.09924417204013</v>
      </c>
      <c r="K11" s="42">
        <v>89.002620235574454</v>
      </c>
      <c r="L11" s="42">
        <v>88.879886197607149</v>
      </c>
      <c r="M11" s="42">
        <v>93.667395480295312</v>
      </c>
      <c r="N11" s="42">
        <v>94.45829531506709</v>
      </c>
      <c r="O11" s="42">
        <v>92.332185216718699</v>
      </c>
      <c r="P11" s="42">
        <v>91.872389351440916</v>
      </c>
      <c r="Q11" s="42">
        <v>93.391792565653134</v>
      </c>
      <c r="R11" s="42">
        <v>96.195486948462317</v>
      </c>
      <c r="S11" s="42">
        <v>100</v>
      </c>
      <c r="T11" s="42">
        <v>103.93736140293149</v>
      </c>
      <c r="U11" s="42">
        <v>106.54430310542028</v>
      </c>
      <c r="V11" s="42">
        <v>108.13353241914116</v>
      </c>
      <c r="W11" s="42">
        <v>111.28231024483173</v>
      </c>
      <c r="X11" s="42">
        <v>118.52169079121009</v>
      </c>
      <c r="Y11" s="42">
        <v>120.23421719849883</v>
      </c>
      <c r="Z11" s="42">
        <v>115.25970045786026</v>
      </c>
    </row>
    <row r="12" spans="1:26" x14ac:dyDescent="0.2">
      <c r="A12" s="22" t="s">
        <v>10</v>
      </c>
      <c r="B12" s="22" t="s">
        <v>77</v>
      </c>
      <c r="D12" s="42">
        <v>77.229231990236954</v>
      </c>
      <c r="E12" s="42">
        <v>84.432613631778949</v>
      </c>
      <c r="F12" s="42">
        <v>86.205920119195099</v>
      </c>
      <c r="G12" s="42">
        <v>90.233422322873949</v>
      </c>
      <c r="H12" s="42">
        <v>95.636797862571612</v>
      </c>
      <c r="I12" s="42">
        <v>101.35291641041816</v>
      </c>
      <c r="J12" s="42">
        <v>106.53903244337538</v>
      </c>
      <c r="K12" s="42">
        <v>114.90191649468262</v>
      </c>
      <c r="L12" s="42">
        <v>122.91269619119244</v>
      </c>
      <c r="M12" s="42">
        <v>132.14225152595245</v>
      </c>
      <c r="N12" s="42">
        <v>124.57673021452725</v>
      </c>
      <c r="O12" s="42">
        <v>115.68840922448297</v>
      </c>
      <c r="P12" s="42">
        <v>109.44831024302167</v>
      </c>
      <c r="Q12" s="42">
        <v>97.852083229941499</v>
      </c>
      <c r="R12" s="42">
        <v>97.889752098508069</v>
      </c>
      <c r="S12" s="42">
        <v>100</v>
      </c>
      <c r="T12" s="42">
        <v>101.01815094035399</v>
      </c>
      <c r="U12" s="42">
        <v>97.962690136422296</v>
      </c>
      <c r="V12" s="42">
        <v>98.172059888972441</v>
      </c>
      <c r="W12" s="42">
        <v>100.16761678864277</v>
      </c>
      <c r="X12" s="42">
        <v>101.64845293717944</v>
      </c>
      <c r="Y12" s="42">
        <v>104.03322423606268</v>
      </c>
      <c r="Z12" s="42">
        <v>100.95082873494226</v>
      </c>
    </row>
    <row r="13" spans="1:26" x14ac:dyDescent="0.2">
      <c r="A13" s="22" t="s">
        <v>9</v>
      </c>
      <c r="B13" s="22" t="s">
        <v>76</v>
      </c>
      <c r="D13" s="42">
        <v>72.389603346337651</v>
      </c>
      <c r="E13" s="42">
        <v>75.446502519159864</v>
      </c>
      <c r="F13" s="42">
        <v>85.368220809859636</v>
      </c>
      <c r="G13" s="42">
        <v>93.778537442969906</v>
      </c>
      <c r="H13" s="42">
        <v>93.654233356738672</v>
      </c>
      <c r="I13" s="42">
        <v>100.31720197270509</v>
      </c>
      <c r="J13" s="42">
        <v>105.42671469597609</v>
      </c>
      <c r="K13" s="42">
        <v>104.47794128797538</v>
      </c>
      <c r="L13" s="42">
        <v>105.45498336385405</v>
      </c>
      <c r="M13" s="42">
        <v>100.93743551693477</v>
      </c>
      <c r="N13" s="42">
        <v>98.13594089834173</v>
      </c>
      <c r="O13" s="42">
        <v>95.28268360799423</v>
      </c>
      <c r="P13" s="42">
        <v>92.931127369949806</v>
      </c>
      <c r="Q13" s="42">
        <v>94.303985135136756</v>
      </c>
      <c r="R13" s="42">
        <v>98.251937976434078</v>
      </c>
      <c r="S13" s="42">
        <v>100</v>
      </c>
      <c r="T13" s="42">
        <v>102.22889566356707</v>
      </c>
      <c r="U13" s="42">
        <v>104.38772464120564</v>
      </c>
      <c r="V13" s="42">
        <v>107.39730868415199</v>
      </c>
      <c r="W13" s="42">
        <v>107.84818959335522</v>
      </c>
      <c r="X13" s="42">
        <v>111.48048162237043</v>
      </c>
      <c r="Y13" s="42">
        <v>118.41761488129954</v>
      </c>
      <c r="Z13" s="42">
        <v>119.45267231062142</v>
      </c>
    </row>
    <row r="14" spans="1:26" x14ac:dyDescent="0.2">
      <c r="A14" s="22" t="s">
        <v>8</v>
      </c>
      <c r="B14" s="22" t="s">
        <v>75</v>
      </c>
      <c r="D14" s="42">
        <v>57.431554737749948</v>
      </c>
      <c r="E14" s="42">
        <v>61.112663883562512</v>
      </c>
      <c r="F14" s="42">
        <v>67.51000088602899</v>
      </c>
      <c r="G14" s="42">
        <v>71.86983973233383</v>
      </c>
      <c r="H14" s="42">
        <v>76.009152883577556</v>
      </c>
      <c r="I14" s="42">
        <v>75.711216889074279</v>
      </c>
      <c r="J14" s="42">
        <v>78.589593237322447</v>
      </c>
      <c r="K14" s="42">
        <v>89.442402580331233</v>
      </c>
      <c r="L14" s="42">
        <v>92.832786682101073</v>
      </c>
      <c r="M14" s="42">
        <v>97.094877695555496</v>
      </c>
      <c r="N14" s="42">
        <v>91.306054636832499</v>
      </c>
      <c r="O14" s="42">
        <v>94.332179062757533</v>
      </c>
      <c r="P14" s="42">
        <v>91.936310299529268</v>
      </c>
      <c r="Q14" s="42">
        <v>92.013962565858847</v>
      </c>
      <c r="R14" s="42">
        <v>96.517670255391536</v>
      </c>
      <c r="S14" s="42">
        <v>100</v>
      </c>
      <c r="T14" s="42">
        <v>105.8838633794028</v>
      </c>
      <c r="U14" s="42">
        <v>116.10117538516998</v>
      </c>
      <c r="V14" s="42">
        <v>123.69940407720439</v>
      </c>
      <c r="W14" s="42">
        <v>135.09604859169735</v>
      </c>
      <c r="X14" s="42">
        <v>156.0989675768829</v>
      </c>
      <c r="Y14" s="42">
        <v>160.35427799341068</v>
      </c>
      <c r="Z14" s="42">
        <v>155.66674139513049</v>
      </c>
    </row>
    <row r="15" spans="1:26" x14ac:dyDescent="0.2">
      <c r="A15" s="22" t="s">
        <v>74</v>
      </c>
      <c r="B15" s="22" t="s">
        <v>73</v>
      </c>
      <c r="D15" s="42">
        <v>47.659654999090847</v>
      </c>
      <c r="E15" s="42">
        <v>54.299499956608734</v>
      </c>
      <c r="F15" s="42">
        <v>61.589073570059725</v>
      </c>
      <c r="G15" s="42">
        <v>66.121522444000675</v>
      </c>
      <c r="H15" s="42">
        <v>70.881653351763035</v>
      </c>
      <c r="I15" s="42">
        <v>75.869861933447837</v>
      </c>
      <c r="J15" s="42">
        <v>79.297016981655958</v>
      </c>
      <c r="K15" s="42">
        <v>85.165082547951386</v>
      </c>
      <c r="L15" s="42">
        <v>92.681411144358464</v>
      </c>
      <c r="M15" s="42">
        <v>104.97937189298902</v>
      </c>
      <c r="N15" s="42">
        <v>105.8597518196857</v>
      </c>
      <c r="O15" s="42">
        <v>102.19241846804185</v>
      </c>
      <c r="P15" s="42">
        <v>101.69314658282572</v>
      </c>
      <c r="Q15" s="42">
        <v>97.847885977690254</v>
      </c>
      <c r="R15" s="42">
        <v>97.800114403737297</v>
      </c>
      <c r="S15" s="42">
        <v>100</v>
      </c>
      <c r="T15" s="42">
        <v>102.29273352571548</v>
      </c>
      <c r="U15" s="42">
        <v>105.29583939824411</v>
      </c>
      <c r="V15" s="42">
        <v>109.57600827187417</v>
      </c>
      <c r="W15" s="42">
        <v>112.8465186386324</v>
      </c>
      <c r="X15" s="42">
        <v>144.34039505545505</v>
      </c>
      <c r="Y15" s="42">
        <v>145.65138804493137</v>
      </c>
      <c r="Z15" s="42">
        <v>141.380501489501</v>
      </c>
    </row>
    <row r="16" spans="1:26" x14ac:dyDescent="0.2">
      <c r="A16" s="22" t="s">
        <v>5</v>
      </c>
      <c r="B16" s="22" t="s">
        <v>72</v>
      </c>
      <c r="D16" s="42">
        <v>79.761747001668027</v>
      </c>
      <c r="E16" s="42">
        <v>82.204185836937498</v>
      </c>
      <c r="F16" s="42">
        <v>84.627209310753884</v>
      </c>
      <c r="G16" s="42">
        <v>86.349894834500574</v>
      </c>
      <c r="H16" s="42">
        <v>88.94830331037619</v>
      </c>
      <c r="I16" s="42">
        <v>90.580081582347859</v>
      </c>
      <c r="J16" s="42">
        <v>92.69638656566562</v>
      </c>
      <c r="K16" s="42">
        <v>93.996599222283436</v>
      </c>
      <c r="L16" s="42">
        <v>95.815313654210271</v>
      </c>
      <c r="M16" s="42">
        <v>98.985708578416691</v>
      </c>
      <c r="N16" s="42">
        <v>99.544475260686255</v>
      </c>
      <c r="O16" s="42">
        <v>97.662172779587934</v>
      </c>
      <c r="P16" s="42">
        <v>95.90276111506266</v>
      </c>
      <c r="Q16" s="42">
        <v>96.161757531558749</v>
      </c>
      <c r="R16" s="42">
        <v>97.679669126399972</v>
      </c>
      <c r="S16" s="42">
        <v>100</v>
      </c>
      <c r="T16" s="42">
        <v>101.13528077757771</v>
      </c>
      <c r="U16" s="42">
        <v>101.30784105234535</v>
      </c>
      <c r="V16" s="42">
        <v>101.66763151744853</v>
      </c>
      <c r="W16" s="42">
        <v>103.29386886239946</v>
      </c>
      <c r="X16" s="42">
        <v>112.23845088759261</v>
      </c>
      <c r="Y16" s="42">
        <v>111.19333937129522</v>
      </c>
      <c r="Z16" s="42">
        <v>107.66597801698755</v>
      </c>
    </row>
    <row r="17" spans="1:26" x14ac:dyDescent="0.2">
      <c r="A17" s="22" t="s">
        <v>71</v>
      </c>
      <c r="B17" s="22" t="s">
        <v>70</v>
      </c>
      <c r="D17" s="42">
        <v>68.063579182589521</v>
      </c>
      <c r="E17" s="42">
        <v>71.812216002481094</v>
      </c>
      <c r="F17" s="42">
        <v>73.261536116847992</v>
      </c>
      <c r="G17" s="42">
        <v>74.411132591018372</v>
      </c>
      <c r="H17" s="42">
        <v>76.048633276110891</v>
      </c>
      <c r="I17" s="42">
        <v>78.540091557788614</v>
      </c>
      <c r="J17" s="42">
        <v>79.368429542759571</v>
      </c>
      <c r="K17" s="42">
        <v>81.328993139481256</v>
      </c>
      <c r="L17" s="42">
        <v>82.225359912080336</v>
      </c>
      <c r="M17" s="42">
        <v>89.268929643935635</v>
      </c>
      <c r="N17" s="42">
        <v>92.548360244921241</v>
      </c>
      <c r="O17" s="42">
        <v>95.521389269369649</v>
      </c>
      <c r="P17" s="42">
        <v>96.158869930942203</v>
      </c>
      <c r="Q17" s="42">
        <v>97.476291973539205</v>
      </c>
      <c r="R17" s="42">
        <v>96.131988701330201</v>
      </c>
      <c r="S17" s="42">
        <v>100</v>
      </c>
      <c r="T17" s="42">
        <v>101.64909281921956</v>
      </c>
      <c r="U17" s="42">
        <v>103.04080711826838</v>
      </c>
      <c r="V17" s="42">
        <v>103.12578507702629</v>
      </c>
      <c r="W17" s="42">
        <v>104.63077748074858</v>
      </c>
      <c r="X17" s="42">
        <v>111.70188146252717</v>
      </c>
      <c r="Y17" s="42"/>
      <c r="Z17" s="42"/>
    </row>
    <row r="18" spans="1:26" x14ac:dyDescent="0.2">
      <c r="A18" s="22" t="s">
        <v>4</v>
      </c>
      <c r="B18" s="22" t="s">
        <v>69</v>
      </c>
      <c r="D18" s="42">
        <v>27.032558658784161</v>
      </c>
      <c r="E18" s="42">
        <v>30.584091320896889</v>
      </c>
      <c r="F18" s="42">
        <v>32.107136945817366</v>
      </c>
      <c r="G18" s="42">
        <v>35.165725535602711</v>
      </c>
      <c r="H18" s="42">
        <v>41.229532048798589</v>
      </c>
      <c r="I18" s="42">
        <v>44.91889278598525</v>
      </c>
      <c r="J18" s="42">
        <v>52.574134529287349</v>
      </c>
      <c r="K18" s="42">
        <v>56.246329151690659</v>
      </c>
      <c r="L18" s="42">
        <v>60.965963895543943</v>
      </c>
      <c r="M18" s="42">
        <v>68.825945960672229</v>
      </c>
      <c r="N18" s="42">
        <v>71.465909613731853</v>
      </c>
      <c r="O18" s="42">
        <v>71.716245065440674</v>
      </c>
      <c r="P18" s="42">
        <v>77.57096997234764</v>
      </c>
      <c r="Q18" s="42">
        <v>84.55357678292782</v>
      </c>
      <c r="R18" s="42">
        <v>90.540058617641833</v>
      </c>
      <c r="S18" s="42">
        <v>100</v>
      </c>
      <c r="T18" s="42">
        <v>106.503882072793</v>
      </c>
      <c r="U18" s="42">
        <v>112.81219615064998</v>
      </c>
      <c r="V18" s="42">
        <v>123.92269511001417</v>
      </c>
      <c r="W18" s="42">
        <v>140.83191645380762</v>
      </c>
      <c r="X18" s="42">
        <v>165.85433941176524</v>
      </c>
      <c r="Y18" s="42">
        <v>179.0777242739529</v>
      </c>
      <c r="Z18" s="42">
        <v>177.56409112525634</v>
      </c>
    </row>
    <row r="19" spans="1:26" x14ac:dyDescent="0.2">
      <c r="A19" s="22" t="s">
        <v>33</v>
      </c>
      <c r="B19" s="22" t="s">
        <v>68</v>
      </c>
      <c r="D19" s="42">
        <v>52.927302533004877</v>
      </c>
      <c r="E19" s="42">
        <v>57.852546328794169</v>
      </c>
      <c r="F19" s="42">
        <v>62.877685364382515</v>
      </c>
      <c r="G19" s="42">
        <v>68.446559368410291</v>
      </c>
      <c r="H19" s="42">
        <v>72.171419817781441</v>
      </c>
      <c r="I19" s="42">
        <v>74.868010746470802</v>
      </c>
      <c r="J19" s="42">
        <v>76.923110000508657</v>
      </c>
      <c r="K19" s="42">
        <v>78.041125359154123</v>
      </c>
      <c r="L19" s="42">
        <v>83.923506258109086</v>
      </c>
      <c r="M19" s="42">
        <v>88.365352066369766</v>
      </c>
      <c r="N19" s="42">
        <v>90.451155921773321</v>
      </c>
      <c r="O19" s="42">
        <v>86.671157881536985</v>
      </c>
      <c r="P19" s="42">
        <v>89.178819273261581</v>
      </c>
      <c r="Q19" s="42">
        <v>93.223071077301427</v>
      </c>
      <c r="R19" s="42">
        <v>97.383934427559694</v>
      </c>
      <c r="S19" s="42">
        <v>100</v>
      </c>
      <c r="T19" s="42">
        <v>102.04585573643541</v>
      </c>
      <c r="U19" s="42">
        <v>106.04114961118503</v>
      </c>
      <c r="V19" s="42">
        <v>109.69049448778655</v>
      </c>
      <c r="W19" s="42">
        <v>115.02444093264148</v>
      </c>
      <c r="X19" s="42">
        <v>131.1170355749619</v>
      </c>
      <c r="Y19" s="42">
        <v>128.84669353077015</v>
      </c>
      <c r="Z19" s="42">
        <v>129.98938909839566</v>
      </c>
    </row>
    <row r="20" spans="1:26" x14ac:dyDescent="0.2">
      <c r="A20" s="22" t="s">
        <v>67</v>
      </c>
      <c r="B20" s="22" t="s">
        <v>66</v>
      </c>
      <c r="D20" s="42">
        <v>38.97886722835014</v>
      </c>
      <c r="E20" s="42">
        <v>44.003149667699567</v>
      </c>
      <c r="F20" s="42">
        <v>47.31095543640086</v>
      </c>
      <c r="G20" s="42">
        <v>53.784370183206782</v>
      </c>
      <c r="H20" s="42">
        <v>57.005024517345568</v>
      </c>
      <c r="I20" s="42">
        <v>61.291820243583835</v>
      </c>
      <c r="J20" s="42">
        <v>66.980895800425102</v>
      </c>
      <c r="K20" s="42">
        <v>69.664012394768008</v>
      </c>
      <c r="L20" s="42">
        <v>76.263115234363767</v>
      </c>
      <c r="M20" s="42">
        <v>77.24491457536233</v>
      </c>
      <c r="N20" s="42">
        <v>82.400410266328123</v>
      </c>
      <c r="O20" s="42">
        <v>85.855955198931227</v>
      </c>
      <c r="P20" s="42">
        <v>89.165116891444839</v>
      </c>
      <c r="Q20" s="42">
        <v>92.511353275920101</v>
      </c>
      <c r="R20" s="42">
        <v>95.366923980885758</v>
      </c>
      <c r="S20" s="42">
        <v>100</v>
      </c>
      <c r="T20" s="42">
        <v>103.05963431451345</v>
      </c>
      <c r="U20" s="42">
        <v>104.76901242952735</v>
      </c>
      <c r="V20" s="42">
        <v>102.74964770514943</v>
      </c>
      <c r="W20" s="42">
        <v>106.69184160588227</v>
      </c>
      <c r="X20" s="42"/>
      <c r="Y20" s="42"/>
      <c r="Z20" s="42"/>
    </row>
    <row r="21" spans="1:26" x14ac:dyDescent="0.2">
      <c r="A21" s="22" t="s">
        <v>32</v>
      </c>
      <c r="B21" s="22" t="s">
        <v>65</v>
      </c>
      <c r="D21" s="42">
        <v>94.148558439555231</v>
      </c>
      <c r="E21" s="42">
        <v>96.870456969949856</v>
      </c>
      <c r="F21" s="42">
        <v>101.53675881250371</v>
      </c>
      <c r="G21" s="42">
        <v>105.24571487204852</v>
      </c>
      <c r="H21" s="42">
        <v>106.46661173817421</v>
      </c>
      <c r="I21" s="42">
        <v>106.44450692544937</v>
      </c>
      <c r="J21" s="42">
        <v>92.162980337526605</v>
      </c>
      <c r="K21" s="42">
        <v>92.034519736680892</v>
      </c>
      <c r="L21" s="42">
        <v>92.294969380201124</v>
      </c>
      <c r="M21" s="42">
        <v>97.155737401272319</v>
      </c>
      <c r="N21" s="42">
        <v>100.37983569649776</v>
      </c>
      <c r="O21" s="42">
        <v>100.22043407361524</v>
      </c>
      <c r="P21" s="42">
        <v>100.37113700134543</v>
      </c>
      <c r="Q21" s="42">
        <v>100.19472143261645</v>
      </c>
      <c r="R21" s="42">
        <v>99.768391980066539</v>
      </c>
      <c r="S21" s="42">
        <v>100</v>
      </c>
      <c r="T21" s="42">
        <v>101.58973660595673</v>
      </c>
      <c r="U21" s="42">
        <v>99.529526479549318</v>
      </c>
      <c r="V21" s="42">
        <v>100.57471290991427</v>
      </c>
      <c r="W21" s="42">
        <v>102.95795725946357</v>
      </c>
      <c r="X21" s="42">
        <v>115.46552304805977</v>
      </c>
      <c r="Y21" s="42">
        <v>119.30000080488973</v>
      </c>
      <c r="Z21" s="42">
        <v>110.29874487999362</v>
      </c>
    </row>
    <row r="22" spans="1:26" x14ac:dyDescent="0.2">
      <c r="A22" s="22" t="s">
        <v>31</v>
      </c>
      <c r="B22" s="22" t="s">
        <v>64</v>
      </c>
      <c r="D22" s="42">
        <v>59.94888019845223</v>
      </c>
      <c r="E22" s="42">
        <v>60.573733015178753</v>
      </c>
      <c r="F22" s="42">
        <v>63.995143104272387</v>
      </c>
      <c r="G22" s="42">
        <v>64.887979553201703</v>
      </c>
      <c r="H22" s="42">
        <v>64.484333556951071</v>
      </c>
      <c r="I22" s="42">
        <v>78.712654864734475</v>
      </c>
      <c r="J22" s="42">
        <v>80.840106103519361</v>
      </c>
      <c r="K22" s="42">
        <v>88.400331421830003</v>
      </c>
      <c r="L22" s="42">
        <v>94.454501928296295</v>
      </c>
      <c r="M22" s="42">
        <v>98.798272626510524</v>
      </c>
      <c r="N22" s="42">
        <v>100.4987802217918</v>
      </c>
      <c r="O22" s="42">
        <v>99.065312308478511</v>
      </c>
      <c r="P22" s="42">
        <v>99.456951183451267</v>
      </c>
      <c r="Q22" s="42">
        <v>98.194773841478053</v>
      </c>
      <c r="R22" s="42">
        <v>100.49477713225026</v>
      </c>
      <c r="S22" s="42">
        <v>100</v>
      </c>
      <c r="T22" s="42">
        <v>103.50330100350871</v>
      </c>
      <c r="U22" s="42">
        <v>103.40550422557567</v>
      </c>
      <c r="V22" s="42">
        <v>111.8308001277657</v>
      </c>
      <c r="W22" s="42">
        <v>141.43195485275663</v>
      </c>
      <c r="X22" s="42">
        <v>130.56773707664277</v>
      </c>
      <c r="Y22" s="42">
        <v>128.55242378287582</v>
      </c>
      <c r="Z22" s="42"/>
    </row>
    <row r="23" spans="1:26" x14ac:dyDescent="0.2">
      <c r="A23" s="22" t="s">
        <v>63</v>
      </c>
      <c r="B23" s="22" t="s">
        <v>62</v>
      </c>
      <c r="D23" s="42">
        <v>53.100468764056352</v>
      </c>
      <c r="E23" s="42">
        <v>55.661589021138546</v>
      </c>
      <c r="F23" s="42">
        <v>58.649354619539309</v>
      </c>
      <c r="G23" s="42">
        <v>61.845305093265125</v>
      </c>
      <c r="H23" s="42">
        <v>63.846098722510881</v>
      </c>
      <c r="I23" s="42">
        <v>65.313166985323534</v>
      </c>
      <c r="J23" s="42">
        <v>66.77207917550416</v>
      </c>
      <c r="K23" s="42">
        <v>70.751439458110255</v>
      </c>
      <c r="L23" s="42">
        <v>74.399616704278429</v>
      </c>
      <c r="M23" s="42">
        <v>79.205432193635616</v>
      </c>
      <c r="N23" s="42">
        <v>81.05845312323342</v>
      </c>
      <c r="O23" s="42">
        <v>84.136125818218034</v>
      </c>
      <c r="P23" s="42">
        <v>88.231488939510925</v>
      </c>
      <c r="Q23" s="42">
        <v>91.394831566764836</v>
      </c>
      <c r="R23" s="42">
        <v>95.444797813552697</v>
      </c>
      <c r="S23" s="42">
        <v>100</v>
      </c>
      <c r="T23" s="42">
        <v>101.04696342816258</v>
      </c>
      <c r="U23" s="42">
        <v>102.22688513136522</v>
      </c>
      <c r="V23" s="42">
        <v>103.35724191496081</v>
      </c>
      <c r="W23" s="42">
        <v>105.91408697242591</v>
      </c>
      <c r="X23" s="42">
        <v>111.4810129242347</v>
      </c>
      <c r="Y23" s="42">
        <v>113.19344221476021</v>
      </c>
      <c r="Z23" s="42">
        <v>112.37725689214632</v>
      </c>
    </row>
    <row r="24" spans="1:26" x14ac:dyDescent="0.2">
      <c r="A24" s="22" t="s">
        <v>29</v>
      </c>
      <c r="B24" s="22" t="s">
        <v>61</v>
      </c>
      <c r="D24" s="42">
        <v>58.979529309873115</v>
      </c>
      <c r="E24" s="42">
        <v>62.847284453815746</v>
      </c>
      <c r="F24" s="42">
        <v>64.402343950788762</v>
      </c>
      <c r="G24" s="42">
        <v>67.177478671126337</v>
      </c>
      <c r="H24" s="42">
        <v>69.244143264941371</v>
      </c>
      <c r="I24" s="42">
        <v>70.740426857004692</v>
      </c>
      <c r="J24" s="42">
        <v>74.459243816157795</v>
      </c>
      <c r="K24" s="42">
        <v>76.370003855047074</v>
      </c>
      <c r="L24" s="42">
        <v>82.186510463678488</v>
      </c>
      <c r="M24" s="42">
        <v>89.054956850809361</v>
      </c>
      <c r="N24" s="42">
        <v>89.042787905467634</v>
      </c>
      <c r="O24" s="42">
        <v>87.289813847814713</v>
      </c>
      <c r="P24" s="42">
        <v>88.662161686285302</v>
      </c>
      <c r="Q24" s="42">
        <v>92.411767621775752</v>
      </c>
      <c r="R24" s="42">
        <v>94.502035751520538</v>
      </c>
      <c r="S24" s="42">
        <v>100</v>
      </c>
      <c r="T24" s="42">
        <v>109.13468009932426</v>
      </c>
      <c r="U24" s="42">
        <v>112.01154126556676</v>
      </c>
      <c r="V24" s="42">
        <v>115.7377118330778</v>
      </c>
      <c r="W24" s="42">
        <v>126.41385125812427</v>
      </c>
      <c r="X24" s="42">
        <v>136.7387571650103</v>
      </c>
      <c r="Y24" s="42">
        <v>141.78305985348646</v>
      </c>
      <c r="Z24" s="42">
        <v>145.64962235084059</v>
      </c>
    </row>
    <row r="25" spans="1:26" x14ac:dyDescent="0.2">
      <c r="A25" s="22" t="s">
        <v>28</v>
      </c>
      <c r="B25" s="22" t="s">
        <v>60</v>
      </c>
      <c r="D25" s="42">
        <v>75.629312495492087</v>
      </c>
      <c r="E25" s="42">
        <v>78.619548968641908</v>
      </c>
      <c r="F25" s="42">
        <v>85.305054432485306</v>
      </c>
      <c r="G25" s="42">
        <v>89.051982178946616</v>
      </c>
      <c r="H25" s="42">
        <v>92.098980881469487</v>
      </c>
      <c r="I25" s="42">
        <v>96.470527699248876</v>
      </c>
      <c r="J25" s="42">
        <v>94.69194123328721</v>
      </c>
      <c r="K25" s="42">
        <v>96.038299142087908</v>
      </c>
      <c r="L25" s="42">
        <v>97.611524759367441</v>
      </c>
      <c r="M25" s="42">
        <v>106.7843102175474</v>
      </c>
      <c r="N25" s="42">
        <v>108.83505457999686</v>
      </c>
      <c r="O25" s="42">
        <v>102.4901299035803</v>
      </c>
      <c r="P25" s="42">
        <v>95.711883066182011</v>
      </c>
      <c r="Q25" s="42">
        <v>100.99229456638299</v>
      </c>
      <c r="R25" s="42">
        <v>101.03370917121619</v>
      </c>
      <c r="S25" s="42">
        <v>100</v>
      </c>
      <c r="T25" s="42">
        <v>101.14980275525556</v>
      </c>
      <c r="U25" s="42">
        <v>101.57481065479672</v>
      </c>
      <c r="V25" s="42">
        <v>104.06407688597885</v>
      </c>
      <c r="W25" s="42">
        <v>107.79858213561029</v>
      </c>
      <c r="X25" s="42">
        <v>113.11166322675696</v>
      </c>
      <c r="Y25" s="42">
        <v>116.46447294658792</v>
      </c>
      <c r="Z25" s="42">
        <v>120.09082099311043</v>
      </c>
    </row>
    <row r="26" spans="1:26" x14ac:dyDescent="0.2">
      <c r="A26" s="22" t="s">
        <v>27</v>
      </c>
      <c r="B26" s="22" t="s">
        <v>59</v>
      </c>
      <c r="D26" s="42">
        <v>66.917343238003184</v>
      </c>
      <c r="E26" s="42">
        <v>66.567164766380557</v>
      </c>
      <c r="F26" s="42">
        <v>70.758049122660552</v>
      </c>
      <c r="G26" s="42">
        <v>69.221350041768076</v>
      </c>
      <c r="H26" s="42">
        <v>68.544314541913678</v>
      </c>
      <c r="I26" s="42">
        <v>70.574502682574916</v>
      </c>
      <c r="J26" s="42">
        <v>73.849833431757077</v>
      </c>
      <c r="K26" s="42">
        <v>79.465217971158538</v>
      </c>
      <c r="L26" s="42">
        <v>82.92406996760198</v>
      </c>
      <c r="M26" s="42">
        <v>90.734875328187073</v>
      </c>
      <c r="N26" s="42">
        <v>93.889817812649298</v>
      </c>
      <c r="O26" s="42">
        <v>92.949332494027985</v>
      </c>
      <c r="P26" s="42">
        <v>93.146527061239837</v>
      </c>
      <c r="Q26" s="42">
        <v>94.73057653840857</v>
      </c>
      <c r="R26" s="42">
        <v>97.672700134418875</v>
      </c>
      <c r="S26" s="42">
        <v>100</v>
      </c>
      <c r="T26" s="42">
        <v>104.16116075869536</v>
      </c>
      <c r="U26" s="42">
        <v>106.50939902390907</v>
      </c>
      <c r="V26" s="42">
        <v>107.89143003624491</v>
      </c>
      <c r="W26" s="42">
        <v>112.28764566131331</v>
      </c>
      <c r="X26" s="42">
        <v>122.16779201644815</v>
      </c>
      <c r="Y26" s="42">
        <v>124.05188346690507</v>
      </c>
      <c r="Z26" s="42">
        <v>117.24235734906082</v>
      </c>
    </row>
    <row r="27" spans="1:26" x14ac:dyDescent="0.2">
      <c r="A27" s="22" t="s">
        <v>25</v>
      </c>
      <c r="B27" s="22" t="s">
        <v>58</v>
      </c>
      <c r="D27" s="42">
        <v>66.440499988955807</v>
      </c>
      <c r="E27" s="42">
        <v>68.068777958412753</v>
      </c>
      <c r="F27" s="42">
        <v>71.576641959548596</v>
      </c>
      <c r="G27" s="42">
        <v>76.805789048148824</v>
      </c>
      <c r="H27" s="42">
        <v>80.750893559048308</v>
      </c>
      <c r="I27" s="42">
        <v>85.384233223892309</v>
      </c>
      <c r="J27" s="42">
        <v>89.463298461588607</v>
      </c>
      <c r="K27" s="42">
        <v>94.988564439164946</v>
      </c>
      <c r="L27" s="42">
        <v>100.592251228809</v>
      </c>
      <c r="M27" s="42">
        <v>111.54274944871113</v>
      </c>
      <c r="N27" s="42">
        <v>106.86345944766758</v>
      </c>
      <c r="O27" s="42">
        <v>105.32589562237565</v>
      </c>
      <c r="P27" s="42">
        <v>99.691031725826079</v>
      </c>
      <c r="Q27" s="42">
        <v>97.868287483736395</v>
      </c>
      <c r="R27" s="42">
        <v>97.870716090254305</v>
      </c>
      <c r="S27" s="42">
        <v>100</v>
      </c>
      <c r="T27" s="42">
        <v>101.63386536112247</v>
      </c>
      <c r="U27" s="42">
        <v>102.6198044754771</v>
      </c>
      <c r="V27" s="42">
        <v>104.99358530098799</v>
      </c>
      <c r="W27" s="42">
        <v>110.57735481480137</v>
      </c>
      <c r="X27" s="42">
        <v>126.54574856155403</v>
      </c>
      <c r="Y27" s="42">
        <v>124.88263419692477</v>
      </c>
      <c r="Z27" s="42">
        <v>117.87240356341546</v>
      </c>
    </row>
    <row r="28" spans="1:26" x14ac:dyDescent="0.2">
      <c r="A28" s="22" t="s">
        <v>24</v>
      </c>
      <c r="B28" s="22" t="s">
        <v>57</v>
      </c>
      <c r="D28" s="42">
        <v>68.742746955353127</v>
      </c>
      <c r="E28" s="42">
        <v>70.108941750908613</v>
      </c>
      <c r="F28" s="42">
        <v>72.994203411318807</v>
      </c>
      <c r="G28" s="42">
        <v>76.46885118545049</v>
      </c>
      <c r="H28" s="42">
        <v>78.337304535270647</v>
      </c>
      <c r="I28" s="42">
        <v>79.811846869613717</v>
      </c>
      <c r="J28" s="42">
        <v>81.710170416127923</v>
      </c>
      <c r="K28" s="42">
        <v>81.551431411040824</v>
      </c>
      <c r="L28" s="42">
        <v>81.146644072557748</v>
      </c>
      <c r="M28" s="42">
        <v>85.653879438798754</v>
      </c>
      <c r="N28" s="42">
        <v>86.034092178315518</v>
      </c>
      <c r="O28" s="42">
        <v>85.23732969382749</v>
      </c>
      <c r="P28" s="42">
        <v>88.185257532258191</v>
      </c>
      <c r="Q28" s="42">
        <v>92.405391960454352</v>
      </c>
      <c r="R28" s="42">
        <v>95.393832633731193</v>
      </c>
      <c r="S28" s="42">
        <v>100</v>
      </c>
      <c r="T28" s="42">
        <v>104.27078854408501</v>
      </c>
      <c r="U28" s="42">
        <v>104.60288050416735</v>
      </c>
      <c r="V28" s="42">
        <v>106.1715471373967</v>
      </c>
      <c r="W28" s="42">
        <v>106.70488743172631</v>
      </c>
      <c r="X28" s="42">
        <v>109.25199422432112</v>
      </c>
      <c r="Y28" s="42">
        <v>111.43600366765247</v>
      </c>
      <c r="Z28" s="42">
        <v>107.02201944158024</v>
      </c>
    </row>
    <row r="29" spans="1:26" x14ac:dyDescent="0.2">
      <c r="A29" s="22" t="s">
        <v>23</v>
      </c>
      <c r="B29" s="22" t="s">
        <v>56</v>
      </c>
      <c r="D29" s="42">
        <v>65.517695389295483</v>
      </c>
      <c r="E29" s="42">
        <v>67.8407688914169</v>
      </c>
      <c r="F29" s="42">
        <v>71.871725185880905</v>
      </c>
      <c r="G29" s="42">
        <v>75.072472362966892</v>
      </c>
      <c r="H29" s="42">
        <v>76.285945127046631</v>
      </c>
      <c r="I29" s="42">
        <v>77.507705980190252</v>
      </c>
      <c r="J29" s="42">
        <v>77.660146856053402</v>
      </c>
      <c r="K29" s="42">
        <v>78.933106144779913</v>
      </c>
      <c r="L29" s="42">
        <v>78.566605157919383</v>
      </c>
      <c r="M29" s="42">
        <v>85.956767546036531</v>
      </c>
      <c r="N29" s="42">
        <v>86.450110097689461</v>
      </c>
      <c r="O29" s="42">
        <v>87.630850190419551</v>
      </c>
      <c r="P29" s="42">
        <v>90.589472112600959</v>
      </c>
      <c r="Q29" s="42">
        <v>94.170366743372469</v>
      </c>
      <c r="R29" s="42">
        <v>95.361545566756831</v>
      </c>
      <c r="S29" s="42">
        <v>100</v>
      </c>
      <c r="T29" s="42">
        <v>102.87278004830313</v>
      </c>
      <c r="U29" s="42">
        <v>104.82194893826697</v>
      </c>
      <c r="V29" s="42">
        <v>104.62805992461513</v>
      </c>
      <c r="W29" s="42">
        <v>106.55963258416941</v>
      </c>
      <c r="X29" s="42">
        <v>124.70889572429088</v>
      </c>
      <c r="Y29" s="42">
        <v>121.74110962060244</v>
      </c>
      <c r="Z29" s="42">
        <v>117.57670166425515</v>
      </c>
    </row>
    <row r="30" spans="1:26" x14ac:dyDescent="0.2">
      <c r="A30" t="s">
        <v>113</v>
      </c>
      <c r="B30" s="22" t="s">
        <v>54</v>
      </c>
      <c r="D30" s="42">
        <v>33.835022452626504</v>
      </c>
      <c r="E30" s="42">
        <v>34.346028093490133</v>
      </c>
      <c r="F30" s="42">
        <v>37.107783734847878</v>
      </c>
      <c r="G30" s="42">
        <v>44.073429723284676</v>
      </c>
      <c r="H30" s="42">
        <v>51.539163239008566</v>
      </c>
      <c r="I30" s="42">
        <v>55.429609318675034</v>
      </c>
      <c r="J30" s="42">
        <v>60.862920567893305</v>
      </c>
      <c r="K30" s="42">
        <v>65.874521839397048</v>
      </c>
      <c r="L30" s="42">
        <v>68.677384180682338</v>
      </c>
      <c r="M30" s="42">
        <v>76.127047557232288</v>
      </c>
      <c r="N30" s="42">
        <v>77.120185974372461</v>
      </c>
      <c r="O30" s="42">
        <v>83.715013784100307</v>
      </c>
      <c r="P30" s="42">
        <v>87.640648785807201</v>
      </c>
      <c r="Q30" s="42">
        <v>92.460561371323635</v>
      </c>
      <c r="R30" s="42">
        <v>95.109993247539776</v>
      </c>
      <c r="S30" s="42">
        <v>100</v>
      </c>
      <c r="T30" s="42">
        <v>113.10487200985848</v>
      </c>
      <c r="U30" s="42">
        <v>116.22803820341285</v>
      </c>
      <c r="V30" s="42">
        <v>117.52787845804451</v>
      </c>
      <c r="W30" s="42">
        <v>123.63202423741751</v>
      </c>
      <c r="X30" s="42"/>
      <c r="Y30" s="42"/>
      <c r="Z30" s="42"/>
    </row>
    <row r="31" spans="1:26" x14ac:dyDescent="0.2">
      <c r="A31" s="22" t="s">
        <v>22</v>
      </c>
      <c r="B31" s="22" t="s">
        <v>53</v>
      </c>
      <c r="D31" s="42">
        <v>61.045810549050486</v>
      </c>
      <c r="E31" s="42">
        <v>65.454967034902168</v>
      </c>
      <c r="F31" s="42">
        <v>68.490941356990064</v>
      </c>
      <c r="G31" s="42">
        <v>74.416891866679734</v>
      </c>
      <c r="H31" s="42">
        <v>79.539060483828678</v>
      </c>
      <c r="I31" s="42">
        <v>82.201173533616512</v>
      </c>
      <c r="J31" s="42">
        <v>84.173871936801504</v>
      </c>
      <c r="K31" s="42">
        <v>88.308094882907696</v>
      </c>
      <c r="L31" s="42">
        <v>92.228683971432247</v>
      </c>
      <c r="M31" s="42">
        <v>98.453343034045517</v>
      </c>
      <c r="N31" s="42">
        <v>100.07918366067398</v>
      </c>
      <c r="O31" s="42">
        <v>98.709571733198004</v>
      </c>
      <c r="P31" s="42">
        <v>99.928398453468063</v>
      </c>
      <c r="Q31" s="42">
        <v>98.653436290237806</v>
      </c>
      <c r="R31" s="42">
        <v>98.93784350042678</v>
      </c>
      <c r="S31" s="42">
        <v>100</v>
      </c>
      <c r="T31" s="42">
        <v>99.90699376295899</v>
      </c>
      <c r="U31" s="42">
        <v>99.227270162932498</v>
      </c>
      <c r="V31" s="42">
        <v>98.136039505707714</v>
      </c>
      <c r="W31" s="42">
        <v>96.961865356806499</v>
      </c>
      <c r="X31" s="42">
        <v>108.78101687563559</v>
      </c>
      <c r="Y31" s="42">
        <v>112.41264353812194</v>
      </c>
      <c r="Z31" s="42"/>
    </row>
    <row r="32" spans="1:26" x14ac:dyDescent="0.2">
      <c r="A32" s="22" t="s">
        <v>21</v>
      </c>
      <c r="B32" s="22" t="s">
        <v>52</v>
      </c>
      <c r="D32" s="42">
        <v>58.680138376427415</v>
      </c>
      <c r="E32" s="42">
        <v>61.762936812403872</v>
      </c>
      <c r="F32" s="42">
        <v>66.362520863868042</v>
      </c>
      <c r="G32" s="42">
        <v>68.931550571911572</v>
      </c>
      <c r="H32" s="42">
        <v>70.675208532747746</v>
      </c>
      <c r="I32" s="42">
        <v>72.14781074628101</v>
      </c>
      <c r="J32" s="42">
        <v>74.419076511161421</v>
      </c>
      <c r="K32" s="42">
        <v>76.653526851630801</v>
      </c>
      <c r="L32" s="42">
        <v>78.581980726586906</v>
      </c>
      <c r="M32" s="42">
        <v>88.004983256960145</v>
      </c>
      <c r="N32" s="42">
        <v>92.202834778096971</v>
      </c>
      <c r="O32" s="42">
        <v>91.220556403946773</v>
      </c>
      <c r="P32" s="42">
        <v>91.683575502767127</v>
      </c>
      <c r="Q32" s="42">
        <v>93.595732153205233</v>
      </c>
      <c r="R32" s="42">
        <v>95.896169793070541</v>
      </c>
      <c r="S32" s="42">
        <v>100</v>
      </c>
      <c r="T32" s="42">
        <v>102.31899549997947</v>
      </c>
      <c r="U32" s="42">
        <v>102.9952691675245</v>
      </c>
      <c r="V32" s="42">
        <v>104.29022846783687</v>
      </c>
      <c r="W32" s="42">
        <v>107.12312165329243</v>
      </c>
      <c r="X32" s="42">
        <v>137.75994528955476</v>
      </c>
      <c r="Y32" s="42">
        <v>133.28083694706038</v>
      </c>
      <c r="Z32" s="42"/>
    </row>
    <row r="33" spans="1:26" x14ac:dyDescent="0.2">
      <c r="A33" s="28"/>
      <c r="B33" s="28"/>
      <c r="D33" s="42"/>
      <c r="E33" s="42"/>
      <c r="F33" s="42"/>
      <c r="G33" s="42"/>
      <c r="H33" s="42"/>
      <c r="I33" s="42"/>
      <c r="J33" s="42"/>
      <c r="K33" s="42"/>
      <c r="L33" s="42"/>
      <c r="M33" s="42"/>
      <c r="N33" s="42"/>
      <c r="O33" s="42"/>
      <c r="P33" s="42"/>
      <c r="Q33" s="42"/>
      <c r="R33" s="42"/>
      <c r="S33" s="42"/>
      <c r="T33" s="42"/>
      <c r="U33" s="42"/>
      <c r="V33" s="42"/>
      <c r="W33" s="42"/>
      <c r="X33" s="42"/>
      <c r="Y33" s="42"/>
      <c r="Z33" s="42"/>
    </row>
    <row r="34" spans="1:26" x14ac:dyDescent="0.2">
      <c r="A34" s="22" t="s">
        <v>17</v>
      </c>
      <c r="B34" s="22" t="s">
        <v>51</v>
      </c>
      <c r="D34" s="42">
        <v>40.364028330128967</v>
      </c>
      <c r="E34" s="42">
        <v>40.688726630441529</v>
      </c>
      <c r="F34" s="42">
        <v>42.480689783325964</v>
      </c>
      <c r="G34" s="42">
        <v>44.449383952554321</v>
      </c>
      <c r="H34" s="42">
        <v>47.075879556662606</v>
      </c>
      <c r="I34" s="42">
        <v>49.657013235552547</v>
      </c>
      <c r="J34" s="42">
        <v>53.309244227617576</v>
      </c>
      <c r="K34" s="42">
        <v>57.608306492479414</v>
      </c>
      <c r="L34" s="42">
        <v>62.563504981285178</v>
      </c>
      <c r="M34" s="42">
        <v>76.703057806313637</v>
      </c>
      <c r="N34" s="42">
        <v>80.280511675514703</v>
      </c>
      <c r="O34" s="42">
        <v>81.287346426565904</v>
      </c>
      <c r="P34" s="42">
        <v>84.861759501781364</v>
      </c>
      <c r="Q34" s="42">
        <v>87.656379168458528</v>
      </c>
      <c r="R34" s="42">
        <v>92.600975226910876</v>
      </c>
      <c r="S34" s="42">
        <v>100</v>
      </c>
      <c r="T34" s="42">
        <v>104.64118473599234</v>
      </c>
      <c r="U34" s="42">
        <v>111.60325846286642</v>
      </c>
      <c r="V34" s="42">
        <v>114.86076117771502</v>
      </c>
      <c r="W34" s="42">
        <v>118.31663591369909</v>
      </c>
      <c r="X34" s="42">
        <v>151.13769193517086</v>
      </c>
      <c r="Y34" s="42">
        <v>226.08169913013651</v>
      </c>
      <c r="Z34" s="42"/>
    </row>
    <row r="35" spans="1:26" x14ac:dyDescent="0.2">
      <c r="A35" s="22" t="s">
        <v>14</v>
      </c>
      <c r="B35" s="22" t="s">
        <v>50</v>
      </c>
      <c r="D35" s="42">
        <v>40.462537138377179</v>
      </c>
      <c r="E35" s="42">
        <v>40.626187833660346</v>
      </c>
      <c r="F35" s="42">
        <v>42.904343316729715</v>
      </c>
      <c r="G35" s="42">
        <v>47.798771224008483</v>
      </c>
      <c r="H35" s="42">
        <v>53.521151116952275</v>
      </c>
      <c r="I35" s="42">
        <v>57.542482129217163</v>
      </c>
      <c r="J35" s="42">
        <v>63.930587514117583</v>
      </c>
      <c r="K35" s="42">
        <v>72.008872704061574</v>
      </c>
      <c r="L35" s="42">
        <v>80.944120862970735</v>
      </c>
      <c r="M35" s="42">
        <v>88.37965195664512</v>
      </c>
      <c r="N35" s="42">
        <v>83.615408556251026</v>
      </c>
      <c r="O35" s="42">
        <v>80.385003544138968</v>
      </c>
      <c r="P35" s="42">
        <v>80.886740408039643</v>
      </c>
      <c r="Q35" s="42">
        <v>82.659141735655751</v>
      </c>
      <c r="R35" s="42">
        <v>89.439667925230836</v>
      </c>
      <c r="S35" s="42">
        <v>100</v>
      </c>
      <c r="T35" s="42">
        <v>106.79865709397076</v>
      </c>
      <c r="U35" s="42">
        <v>109.91474544962171</v>
      </c>
      <c r="V35" s="42">
        <v>118.5695530945919</v>
      </c>
      <c r="W35" s="42">
        <v>127.28487653374509</v>
      </c>
      <c r="X35" s="42">
        <v>139.98524233245658</v>
      </c>
      <c r="Y35" s="42">
        <v>142.45638507964554</v>
      </c>
      <c r="Z35" s="42">
        <v>128.34538702972546</v>
      </c>
    </row>
    <row r="36" spans="1:26" x14ac:dyDescent="0.2">
      <c r="A36" s="22" t="s">
        <v>6</v>
      </c>
      <c r="B36" s="22" t="s">
        <v>99</v>
      </c>
      <c r="D36" s="42">
        <v>65.12112570858433</v>
      </c>
      <c r="E36" s="42">
        <v>70.782453163657763</v>
      </c>
      <c r="F36" s="42">
        <v>69.577059294733388</v>
      </c>
      <c r="G36" s="42">
        <v>67.6848545410556</v>
      </c>
      <c r="H36" s="42">
        <v>66.979330116178645</v>
      </c>
      <c r="I36" s="42">
        <v>67.612802007150123</v>
      </c>
      <c r="J36" s="42">
        <v>69.117527710455946</v>
      </c>
      <c r="K36" s="42">
        <v>71.260043647044242</v>
      </c>
      <c r="L36" s="42">
        <v>72.486191975070611</v>
      </c>
      <c r="M36" s="42">
        <v>76.618147126888388</v>
      </c>
      <c r="N36" s="42">
        <v>80.428888387813458</v>
      </c>
      <c r="O36" s="42">
        <v>81.877388653788941</v>
      </c>
      <c r="P36" s="42">
        <v>86.57978056939811</v>
      </c>
      <c r="Q36" s="42">
        <v>90.964566603439664</v>
      </c>
      <c r="R36" s="42">
        <v>94.711366708484718</v>
      </c>
      <c r="S36" s="42">
        <v>100</v>
      </c>
      <c r="T36" s="42">
        <v>105.49759828170838</v>
      </c>
      <c r="U36" s="42">
        <v>114.18617158835832</v>
      </c>
      <c r="V36" s="42">
        <v>119.04233655633604</v>
      </c>
      <c r="W36" s="42">
        <v>126.51570038193275</v>
      </c>
      <c r="X36" s="42">
        <v>156.9759882945169</v>
      </c>
      <c r="Y36" s="42">
        <v>156.86890552076335</v>
      </c>
      <c r="Z36" s="42"/>
    </row>
    <row r="37" spans="1:26" hidden="1" x14ac:dyDescent="0.2">
      <c r="A37" s="22" t="s">
        <v>48</v>
      </c>
      <c r="B37" s="22" t="s">
        <v>47</v>
      </c>
      <c r="D37" s="42"/>
      <c r="E37" s="42"/>
      <c r="F37" s="42"/>
      <c r="G37" s="42"/>
      <c r="H37" s="42"/>
      <c r="I37" s="42"/>
      <c r="J37" s="42"/>
      <c r="K37" s="42"/>
      <c r="L37" s="42"/>
      <c r="M37" s="42"/>
      <c r="N37" s="42"/>
      <c r="O37" s="42"/>
      <c r="P37" s="42"/>
      <c r="Q37" s="42"/>
      <c r="R37" s="42"/>
      <c r="S37" s="42"/>
      <c r="T37" s="42"/>
      <c r="U37" s="42"/>
      <c r="V37" s="42"/>
      <c r="W37" s="42"/>
      <c r="X37" s="42"/>
      <c r="Y37" s="42"/>
      <c r="Z37" s="42"/>
    </row>
    <row r="38" spans="1:26" x14ac:dyDescent="0.2">
      <c r="A38" s="22" t="s">
        <v>26</v>
      </c>
      <c r="B38" s="22" t="s">
        <v>46</v>
      </c>
      <c r="D38" s="42">
        <v>75.37601584779776</v>
      </c>
      <c r="E38" s="42">
        <v>77.498692530788333</v>
      </c>
      <c r="F38" s="42">
        <v>81.64411167586249</v>
      </c>
      <c r="G38" s="42">
        <v>82.687533310394272</v>
      </c>
      <c r="H38" s="42">
        <v>84.5916474754859</v>
      </c>
      <c r="I38" s="42">
        <v>86.89821085560574</v>
      </c>
      <c r="J38" s="42">
        <v>89.984832251604914</v>
      </c>
      <c r="K38" s="42">
        <v>90.506319911740761</v>
      </c>
      <c r="L38" s="42">
        <v>93.182377030852294</v>
      </c>
      <c r="M38" s="42">
        <v>99.655858582075808</v>
      </c>
      <c r="N38" s="42">
        <v>102.24785050255842</v>
      </c>
      <c r="O38" s="42">
        <v>102.73291453363879</v>
      </c>
      <c r="P38" s="42">
        <v>98.08729423824866</v>
      </c>
      <c r="Q38" s="42">
        <v>98.275076629892325</v>
      </c>
      <c r="R38" s="42">
        <v>98.22148236823233</v>
      </c>
      <c r="S38" s="42">
        <v>100</v>
      </c>
      <c r="T38" s="42">
        <v>102.29437048424752</v>
      </c>
      <c r="U38" s="42">
        <v>103.5864765576341</v>
      </c>
      <c r="V38" s="42">
        <v>107.79072975985947</v>
      </c>
      <c r="W38" s="42">
        <v>112.97394454694694</v>
      </c>
      <c r="X38" s="42">
        <v>124.79177412024492</v>
      </c>
      <c r="Y38" s="42">
        <v>131.45272493203097</v>
      </c>
      <c r="Z38" s="42">
        <v>130.12126101751224</v>
      </c>
    </row>
    <row r="39" spans="1:26" x14ac:dyDescent="0.2">
      <c r="A39" s="22" t="s">
        <v>35</v>
      </c>
      <c r="B39" s="22" t="s">
        <v>45</v>
      </c>
      <c r="D39" s="42">
        <v>49.505281202280656</v>
      </c>
      <c r="E39" s="42">
        <v>49.137545023575335</v>
      </c>
      <c r="F39" s="42">
        <v>52.267770136589228</v>
      </c>
      <c r="G39" s="42">
        <v>53.896866486975796</v>
      </c>
      <c r="H39" s="42">
        <v>59.443629863073681</v>
      </c>
      <c r="I39" s="42">
        <v>64.346885797506033</v>
      </c>
      <c r="J39" s="42">
        <v>75.338896118018027</v>
      </c>
      <c r="K39" s="42">
        <v>82.389073777388859</v>
      </c>
      <c r="L39" s="42">
        <v>90.415815351373993</v>
      </c>
      <c r="M39" s="42">
        <v>93.794976279376741</v>
      </c>
      <c r="N39" s="42">
        <v>96.343897943936412</v>
      </c>
      <c r="O39" s="42">
        <v>89.187968559127853</v>
      </c>
      <c r="P39" s="42">
        <v>87.675357750181732</v>
      </c>
      <c r="Q39" s="42">
        <v>92.293345780477125</v>
      </c>
      <c r="R39" s="42">
        <v>94.260181318224085</v>
      </c>
      <c r="S39" s="42">
        <v>100</v>
      </c>
      <c r="T39" s="42">
        <v>104.81710183812919</v>
      </c>
      <c r="U39" s="42">
        <v>107.21484297521575</v>
      </c>
      <c r="V39" s="42">
        <v>115.33288339333347</v>
      </c>
      <c r="W39" s="42">
        <v>120.70598584390186</v>
      </c>
      <c r="X39" s="42">
        <v>129.41610240844091</v>
      </c>
      <c r="Y39" s="42">
        <v>149.57106333580589</v>
      </c>
      <c r="Z39" s="42">
        <v>147.35426946887074</v>
      </c>
    </row>
    <row r="40" spans="1:26" x14ac:dyDescent="0.2">
      <c r="A40" s="22" t="s">
        <v>34</v>
      </c>
      <c r="B40" s="22" t="s">
        <v>44</v>
      </c>
      <c r="D40" s="42">
        <v>50.396792683024884</v>
      </c>
      <c r="E40" s="42">
        <v>49.90483562251039</v>
      </c>
      <c r="F40" s="42">
        <v>52.548668618252215</v>
      </c>
      <c r="G40" s="42">
        <v>58.004688154970317</v>
      </c>
      <c r="H40" s="42">
        <v>58.121727482271268</v>
      </c>
      <c r="I40" s="42">
        <v>67.45806877421947</v>
      </c>
      <c r="J40" s="42">
        <v>74.89907255993468</v>
      </c>
      <c r="K40" s="42">
        <v>92.142577245960609</v>
      </c>
      <c r="L40" s="42">
        <v>104.45302532933948</v>
      </c>
      <c r="M40" s="42">
        <v>108.56367029748236</v>
      </c>
      <c r="N40" s="42">
        <v>99.224053026170139</v>
      </c>
      <c r="O40" s="42">
        <v>95.271080133535918</v>
      </c>
      <c r="P40" s="42">
        <v>92.553559905205589</v>
      </c>
      <c r="Q40" s="42">
        <v>90.312295534951531</v>
      </c>
      <c r="R40" s="42">
        <v>95.258053498993618</v>
      </c>
      <c r="S40" s="42">
        <v>100</v>
      </c>
      <c r="T40" s="42">
        <v>101.68485438259572</v>
      </c>
      <c r="U40" s="42">
        <v>104.93551102246198</v>
      </c>
      <c r="V40" s="42">
        <v>117.64205384057301</v>
      </c>
      <c r="W40" s="42">
        <v>127.88308518965556</v>
      </c>
      <c r="X40" s="42">
        <v>158.80650291918727</v>
      </c>
      <c r="Y40" s="42">
        <v>150.83069843974357</v>
      </c>
      <c r="Z40" s="42">
        <v>159.58103595610294</v>
      </c>
    </row>
    <row r="41" spans="1:26" x14ac:dyDescent="0.2">
      <c r="A41" s="22" t="s">
        <v>43</v>
      </c>
      <c r="B41" s="22" t="s">
        <v>42</v>
      </c>
      <c r="D41" s="42" t="s">
        <v>40</v>
      </c>
      <c r="E41" s="42" t="s">
        <v>40</v>
      </c>
      <c r="F41" s="42" t="s">
        <v>40</v>
      </c>
      <c r="G41" s="42" t="s">
        <v>40</v>
      </c>
      <c r="H41" s="42" t="s">
        <v>40</v>
      </c>
      <c r="I41" s="42" t="s">
        <v>40</v>
      </c>
      <c r="J41" s="42" t="s">
        <v>40</v>
      </c>
      <c r="K41" s="42" t="s">
        <v>40</v>
      </c>
      <c r="L41" s="42" t="s">
        <v>40</v>
      </c>
      <c r="M41" s="42" t="s">
        <v>40</v>
      </c>
      <c r="N41" s="42">
        <v>71.01547931567201</v>
      </c>
      <c r="O41" s="42">
        <v>76.261076417778355</v>
      </c>
      <c r="P41" s="42">
        <v>79.236805256308102</v>
      </c>
      <c r="Q41" s="42">
        <v>86.944287277763266</v>
      </c>
      <c r="R41" s="42">
        <v>96.568856498536249</v>
      </c>
      <c r="S41" s="42">
        <v>100</v>
      </c>
      <c r="T41" s="42">
        <v>97.109717955185488</v>
      </c>
      <c r="U41" s="42">
        <v>98.957360813875439</v>
      </c>
      <c r="V41" s="42">
        <v>99.775075775033514</v>
      </c>
      <c r="W41" s="42">
        <v>106.74226082532329</v>
      </c>
      <c r="X41" s="42">
        <v>118.17866082023477</v>
      </c>
      <c r="Y41" s="42">
        <v>119.77867331330523</v>
      </c>
      <c r="Z41" s="42"/>
    </row>
    <row r="42" spans="1:26" x14ac:dyDescent="0.2">
      <c r="A42" s="22" t="s">
        <v>41</v>
      </c>
      <c r="B42" s="22" t="s">
        <v>39</v>
      </c>
      <c r="D42" s="42" t="s">
        <v>40</v>
      </c>
      <c r="E42" s="42" t="s">
        <v>40</v>
      </c>
      <c r="F42" s="42" t="s">
        <v>40</v>
      </c>
      <c r="G42" s="42" t="s">
        <v>40</v>
      </c>
      <c r="H42" s="42" t="s">
        <v>40</v>
      </c>
      <c r="I42" s="42" t="s">
        <v>40</v>
      </c>
      <c r="J42" s="42" t="s">
        <v>40</v>
      </c>
      <c r="K42" s="42" t="s">
        <v>40</v>
      </c>
      <c r="L42" s="42" t="s">
        <v>40</v>
      </c>
      <c r="M42" s="42" t="s">
        <v>40</v>
      </c>
      <c r="N42" s="42" t="s">
        <v>40</v>
      </c>
      <c r="O42" s="42">
        <v>81.479829958194784</v>
      </c>
      <c r="P42" s="42">
        <v>83.454939057848975</v>
      </c>
      <c r="Q42" s="42">
        <v>88.322226640802128</v>
      </c>
      <c r="R42" s="42">
        <v>91.30821552065548</v>
      </c>
      <c r="S42" s="42">
        <v>100</v>
      </c>
      <c r="T42" s="42">
        <v>103.64591137151012</v>
      </c>
      <c r="U42" s="42">
        <v>108.21369995327611</v>
      </c>
      <c r="V42" s="42">
        <v>114.04199176362062</v>
      </c>
      <c r="W42" s="42">
        <v>115.66150388106091</v>
      </c>
      <c r="X42" s="42">
        <v>129.63751232296198</v>
      </c>
      <c r="Y42" s="42"/>
      <c r="Z42" s="42"/>
    </row>
    <row r="43" spans="1:26" x14ac:dyDescent="0.2">
      <c r="L43" s="10"/>
      <c r="M43" s="10"/>
      <c r="N43" s="10"/>
      <c r="O43" s="10"/>
    </row>
    <row r="44" spans="1:26" hidden="1" x14ac:dyDescent="0.2">
      <c r="A44" s="22" t="s">
        <v>98</v>
      </c>
      <c r="D44" s="15"/>
      <c r="E44" s="15"/>
      <c r="F44" s="15"/>
      <c r="G44" s="15"/>
      <c r="H44" s="15"/>
      <c r="I44" s="41"/>
      <c r="J44" s="15"/>
      <c r="K44" s="15"/>
      <c r="L44" s="40"/>
      <c r="M44" s="40"/>
      <c r="N44" s="40"/>
      <c r="O44" s="40"/>
      <c r="P44" s="40"/>
      <c r="Q44" s="15"/>
      <c r="R44" s="15"/>
      <c r="S44" s="15"/>
    </row>
    <row r="45" spans="1:26" hidden="1" x14ac:dyDescent="0.2">
      <c r="A45" s="22" t="s">
        <v>97</v>
      </c>
      <c r="D45" s="15"/>
      <c r="E45" s="15"/>
      <c r="F45" s="15"/>
      <c r="G45" s="15"/>
      <c r="H45" s="15"/>
      <c r="I45" s="41"/>
      <c r="J45" s="15"/>
      <c r="K45" s="15"/>
      <c r="L45" s="40"/>
      <c r="M45" s="40"/>
      <c r="N45" s="40"/>
      <c r="O45" s="40"/>
      <c r="P45" s="40"/>
      <c r="Q45" s="15"/>
      <c r="R45" s="15"/>
      <c r="S45" s="15"/>
    </row>
    <row r="46" spans="1:26" hidden="1" x14ac:dyDescent="0.2">
      <c r="A46" s="22" t="s">
        <v>96</v>
      </c>
      <c r="D46" s="15">
        <f t="shared" ref="D46:Y46" si="0">AVERAGE(D4:D5,D7:D16,D18:D19,D21:D29,D31:D32,D34:D36,D38:D40)</f>
        <v>63.376964341075279</v>
      </c>
      <c r="E46" s="15">
        <f t="shared" si="0"/>
        <v>65.789612241233186</v>
      </c>
      <c r="F46" s="15">
        <f t="shared" si="0"/>
        <v>69.231821291185611</v>
      </c>
      <c r="G46" s="15">
        <f t="shared" si="0"/>
        <v>72.253007702143734</v>
      </c>
      <c r="H46" s="15">
        <f t="shared" si="0"/>
        <v>74.60397642589858</v>
      </c>
      <c r="I46" s="15">
        <f t="shared" si="0"/>
        <v>77.722951100178406</v>
      </c>
      <c r="J46" s="15">
        <f t="shared" si="0"/>
        <v>80.186116043671305</v>
      </c>
      <c r="K46" s="15">
        <f t="shared" si="0"/>
        <v>83.970655926407701</v>
      </c>
      <c r="L46" s="15">
        <f t="shared" si="0"/>
        <v>87.527761091605981</v>
      </c>
      <c r="M46" s="15">
        <f t="shared" si="0"/>
        <v>93.702189600524974</v>
      </c>
      <c r="N46" s="15">
        <f t="shared" si="0"/>
        <v>94.104694093365822</v>
      </c>
      <c r="O46" s="15">
        <f t="shared" si="0"/>
        <v>92.746213979518942</v>
      </c>
      <c r="P46" s="15">
        <f t="shared" si="0"/>
        <v>92.767102464025001</v>
      </c>
      <c r="Q46" s="15">
        <f t="shared" si="0"/>
        <v>94.119078936485167</v>
      </c>
      <c r="R46" s="15">
        <f t="shared" si="0"/>
        <v>96.541925463152154</v>
      </c>
      <c r="S46" s="15">
        <f t="shared" si="0"/>
        <v>100</v>
      </c>
      <c r="T46" s="15">
        <f t="shared" si="0"/>
        <v>102.91955823784112</v>
      </c>
      <c r="U46" s="15">
        <f t="shared" si="0"/>
        <v>105.04641002669896</v>
      </c>
      <c r="V46" s="15">
        <f t="shared" si="0"/>
        <v>108.42586143898561</v>
      </c>
      <c r="W46" s="15">
        <f t="shared" si="0"/>
        <v>113.69065338728157</v>
      </c>
      <c r="X46" s="15">
        <f t="shared" si="0"/>
        <v>126.50124635235979</v>
      </c>
      <c r="Y46" s="15">
        <f t="shared" si="0"/>
        <v>131.10758539886135</v>
      </c>
      <c r="Z46" s="39">
        <f>Y46*Z47/Y47</f>
        <v>127.86827330427357</v>
      </c>
    </row>
    <row r="47" spans="1:26" hidden="1" x14ac:dyDescent="0.2">
      <c r="A47" t="s">
        <v>95</v>
      </c>
      <c r="D47" s="15">
        <f t="shared" ref="D47:Z47" si="1">AVERAGE(D4:D5,D7:D16,D18:D19,D21,D23:D29,D35,D38:D40)</f>
        <v>64.597150438872688</v>
      </c>
      <c r="E47">
        <f t="shared" si="1"/>
        <v>66.931352416217095</v>
      </c>
      <c r="F47">
        <f t="shared" si="1"/>
        <v>70.587696370137095</v>
      </c>
      <c r="G47">
        <f t="shared" si="1"/>
        <v>73.825868395425118</v>
      </c>
      <c r="H47">
        <f t="shared" si="1"/>
        <v>76.306517575249529</v>
      </c>
      <c r="I47" s="16">
        <f t="shared" si="1"/>
        <v>79.195385758392163</v>
      </c>
      <c r="J47">
        <f t="shared" si="1"/>
        <v>81.688837340932864</v>
      </c>
      <c r="K47">
        <f t="shared" si="1"/>
        <v>85.417693477797926</v>
      </c>
      <c r="L47" s="10">
        <f t="shared" si="1"/>
        <v>88.963297317581294</v>
      </c>
      <c r="M47" s="10">
        <f t="shared" si="1"/>
        <v>94.853464375598307</v>
      </c>
      <c r="N47" s="10">
        <f t="shared" si="1"/>
        <v>94.759819929632684</v>
      </c>
      <c r="O47" s="10">
        <f t="shared" si="1"/>
        <v>93.191248378427275</v>
      </c>
      <c r="P47">
        <f t="shared" si="1"/>
        <v>92.818065814381129</v>
      </c>
      <c r="Q47">
        <f t="shared" si="1"/>
        <v>94.177944575931576</v>
      </c>
      <c r="R47">
        <f t="shared" si="1"/>
        <v>96.544559884483604</v>
      </c>
      <c r="S47">
        <f t="shared" si="1"/>
        <v>100</v>
      </c>
      <c r="T47">
        <f t="shared" si="1"/>
        <v>102.87070123418951</v>
      </c>
      <c r="U47">
        <f t="shared" si="1"/>
        <v>104.80850912386192</v>
      </c>
      <c r="V47">
        <f t="shared" si="1"/>
        <v>108.19390533743048</v>
      </c>
      <c r="W47">
        <f t="shared" si="1"/>
        <v>112.84849910950926</v>
      </c>
      <c r="X47">
        <f t="shared" si="1"/>
        <v>124.47370220967817</v>
      </c>
      <c r="Y47">
        <f t="shared" si="1"/>
        <v>127.19763994022092</v>
      </c>
      <c r="Z47" s="15">
        <f t="shared" si="1"/>
        <v>124.05493197097664</v>
      </c>
    </row>
    <row r="48" spans="1:26" hidden="1" x14ac:dyDescent="0.2">
      <c r="L48" s="10"/>
      <c r="M48" s="10"/>
      <c r="N48" s="10"/>
      <c r="O48" s="10"/>
    </row>
    <row r="49" spans="1:18" x14ac:dyDescent="0.2">
      <c r="L49" s="10"/>
      <c r="M49" s="10"/>
      <c r="N49" s="10"/>
      <c r="O49" s="10"/>
    </row>
    <row r="50" spans="1:18" x14ac:dyDescent="0.2">
      <c r="A50" s="3" t="s">
        <v>0</v>
      </c>
      <c r="L50" s="38"/>
      <c r="M50" s="38"/>
      <c r="N50" s="38"/>
      <c r="O50" s="38"/>
      <c r="P50" s="15"/>
      <c r="Q50" s="15"/>
      <c r="R50" s="15"/>
    </row>
    <row r="51" spans="1:18" x14ac:dyDescent="0.2">
      <c r="L51" s="38"/>
      <c r="R51" s="15"/>
    </row>
    <row r="52" spans="1:18" x14ac:dyDescent="0.2">
      <c r="L52" s="10"/>
    </row>
    <row r="53" spans="1:18" x14ac:dyDescent="0.2">
      <c r="L53" s="10"/>
      <c r="M53" s="10"/>
      <c r="N53" s="10"/>
      <c r="O53" s="10"/>
    </row>
    <row r="54" spans="1:18" x14ac:dyDescent="0.2">
      <c r="D54" s="36"/>
      <c r="E54" s="36"/>
      <c r="F54" s="36"/>
      <c r="G54" s="36"/>
      <c r="H54" s="36"/>
      <c r="I54" s="36"/>
      <c r="J54" s="36"/>
      <c r="K54" s="36"/>
      <c r="L54" s="37"/>
      <c r="M54" s="37"/>
      <c r="N54" s="37"/>
      <c r="O54" s="37"/>
      <c r="P54" s="36"/>
      <c r="Q54" s="36"/>
      <c r="R54" s="36"/>
    </row>
    <row r="57" spans="1:18" x14ac:dyDescent="0.2">
      <c r="L57" s="15"/>
      <c r="M57" s="15"/>
      <c r="N57" s="15"/>
      <c r="O57" s="15"/>
      <c r="P57" s="15"/>
      <c r="Q57" s="15"/>
      <c r="R57" s="15"/>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CF9EE-1B49-4943-AE76-5AA93585C1FF}">
  <dimension ref="A1:AA96"/>
  <sheetViews>
    <sheetView zoomScale="80" zoomScaleNormal="80" workbookViewId="0">
      <pane xSplit="3" ySplit="2" topLeftCell="D3" activePane="bottomRight" state="frozen"/>
      <selection activeCell="O11" sqref="O11"/>
      <selection pane="topRight" activeCell="O11" sqref="O11"/>
      <selection pane="bottomLeft" activeCell="O11" sqref="O11"/>
      <selection pane="bottomRight"/>
    </sheetView>
  </sheetViews>
  <sheetFormatPr defaultRowHeight="12.75" x14ac:dyDescent="0.2"/>
  <cols>
    <col min="1" max="1" width="22.28515625" customWidth="1"/>
    <col min="2" max="2" width="6.85546875" customWidth="1"/>
    <col min="3" max="3" width="2" customWidth="1"/>
    <col min="4" max="8" width="7.5703125" customWidth="1"/>
    <col min="9" max="9" width="7.5703125" style="16" customWidth="1"/>
    <col min="10" max="25" width="7.5703125" customWidth="1"/>
    <col min="26" max="26" width="8.42578125" customWidth="1"/>
    <col min="27" max="27" width="5.7109375" customWidth="1"/>
    <col min="237" max="237" width="22.28515625" customWidth="1"/>
    <col min="238" max="238" width="6.85546875" customWidth="1"/>
    <col min="239" max="239" width="2" customWidth="1"/>
    <col min="240" max="240" width="13.42578125" customWidth="1"/>
    <col min="241" max="243" width="6.85546875" customWidth="1"/>
    <col min="244" max="282" width="7.5703125" customWidth="1"/>
    <col min="283" max="283" width="5.7109375" customWidth="1"/>
    <col min="493" max="493" width="22.28515625" customWidth="1"/>
    <col min="494" max="494" width="6.85546875" customWidth="1"/>
    <col min="495" max="495" width="2" customWidth="1"/>
    <col min="496" max="496" width="13.42578125" customWidth="1"/>
    <col min="497" max="499" width="6.85546875" customWidth="1"/>
    <col min="500" max="538" width="7.5703125" customWidth="1"/>
    <col min="539" max="539" width="5.7109375" customWidth="1"/>
    <col min="749" max="749" width="22.28515625" customWidth="1"/>
    <col min="750" max="750" width="6.85546875" customWidth="1"/>
    <col min="751" max="751" width="2" customWidth="1"/>
    <col min="752" max="752" width="13.42578125" customWidth="1"/>
    <col min="753" max="755" width="6.85546875" customWidth="1"/>
    <col min="756" max="794" width="7.5703125" customWidth="1"/>
    <col min="795" max="795" width="5.7109375" customWidth="1"/>
    <col min="1005" max="1005" width="22.28515625" customWidth="1"/>
    <col min="1006" max="1006" width="6.85546875" customWidth="1"/>
    <col min="1007" max="1007" width="2" customWidth="1"/>
    <col min="1008" max="1008" width="13.42578125" customWidth="1"/>
    <col min="1009" max="1011" width="6.85546875" customWidth="1"/>
    <col min="1012" max="1050" width="7.5703125" customWidth="1"/>
    <col min="1051" max="1051" width="5.7109375" customWidth="1"/>
    <col min="1261" max="1261" width="22.28515625" customWidth="1"/>
    <col min="1262" max="1262" width="6.85546875" customWidth="1"/>
    <col min="1263" max="1263" width="2" customWidth="1"/>
    <col min="1264" max="1264" width="13.42578125" customWidth="1"/>
    <col min="1265" max="1267" width="6.85546875" customWidth="1"/>
    <col min="1268" max="1306" width="7.5703125" customWidth="1"/>
    <col min="1307" max="1307" width="5.7109375" customWidth="1"/>
    <col min="1517" max="1517" width="22.28515625" customWidth="1"/>
    <col min="1518" max="1518" width="6.85546875" customWidth="1"/>
    <col min="1519" max="1519" width="2" customWidth="1"/>
    <col min="1520" max="1520" width="13.42578125" customWidth="1"/>
    <col min="1521" max="1523" width="6.85546875" customWidth="1"/>
    <col min="1524" max="1562" width="7.5703125" customWidth="1"/>
    <col min="1563" max="1563" width="5.7109375" customWidth="1"/>
    <col min="1773" max="1773" width="22.28515625" customWidth="1"/>
    <col min="1774" max="1774" width="6.85546875" customWidth="1"/>
    <col min="1775" max="1775" width="2" customWidth="1"/>
    <col min="1776" max="1776" width="13.42578125" customWidth="1"/>
    <col min="1777" max="1779" width="6.85546875" customWidth="1"/>
    <col min="1780" max="1818" width="7.5703125" customWidth="1"/>
    <col min="1819" max="1819" width="5.7109375" customWidth="1"/>
    <col min="2029" max="2029" width="22.28515625" customWidth="1"/>
    <col min="2030" max="2030" width="6.85546875" customWidth="1"/>
    <col min="2031" max="2031" width="2" customWidth="1"/>
    <col min="2032" max="2032" width="13.42578125" customWidth="1"/>
    <col min="2033" max="2035" width="6.85546875" customWidth="1"/>
    <col min="2036" max="2074" width="7.5703125" customWidth="1"/>
    <col min="2075" max="2075" width="5.7109375" customWidth="1"/>
    <col min="2285" max="2285" width="22.28515625" customWidth="1"/>
    <col min="2286" max="2286" width="6.85546875" customWidth="1"/>
    <col min="2287" max="2287" width="2" customWidth="1"/>
    <col min="2288" max="2288" width="13.42578125" customWidth="1"/>
    <col min="2289" max="2291" width="6.85546875" customWidth="1"/>
    <col min="2292" max="2330" width="7.5703125" customWidth="1"/>
    <col min="2331" max="2331" width="5.7109375" customWidth="1"/>
    <col min="2541" max="2541" width="22.28515625" customWidth="1"/>
    <col min="2542" max="2542" width="6.85546875" customWidth="1"/>
    <col min="2543" max="2543" width="2" customWidth="1"/>
    <col min="2544" max="2544" width="13.42578125" customWidth="1"/>
    <col min="2545" max="2547" width="6.85546875" customWidth="1"/>
    <col min="2548" max="2586" width="7.5703125" customWidth="1"/>
    <col min="2587" max="2587" width="5.7109375" customWidth="1"/>
    <col min="2797" max="2797" width="22.28515625" customWidth="1"/>
    <col min="2798" max="2798" width="6.85546875" customWidth="1"/>
    <col min="2799" max="2799" width="2" customWidth="1"/>
    <col min="2800" max="2800" width="13.42578125" customWidth="1"/>
    <col min="2801" max="2803" width="6.85546875" customWidth="1"/>
    <col min="2804" max="2842" width="7.5703125" customWidth="1"/>
    <col min="2843" max="2843" width="5.7109375" customWidth="1"/>
    <col min="3053" max="3053" width="22.28515625" customWidth="1"/>
    <col min="3054" max="3054" width="6.85546875" customWidth="1"/>
    <col min="3055" max="3055" width="2" customWidth="1"/>
    <col min="3056" max="3056" width="13.42578125" customWidth="1"/>
    <col min="3057" max="3059" width="6.85546875" customWidth="1"/>
    <col min="3060" max="3098" width="7.5703125" customWidth="1"/>
    <col min="3099" max="3099" width="5.7109375" customWidth="1"/>
    <col min="3309" max="3309" width="22.28515625" customWidth="1"/>
    <col min="3310" max="3310" width="6.85546875" customWidth="1"/>
    <col min="3311" max="3311" width="2" customWidth="1"/>
    <col min="3312" max="3312" width="13.42578125" customWidth="1"/>
    <col min="3313" max="3315" width="6.85546875" customWidth="1"/>
    <col min="3316" max="3354" width="7.5703125" customWidth="1"/>
    <col min="3355" max="3355" width="5.7109375" customWidth="1"/>
    <col min="3565" max="3565" width="22.28515625" customWidth="1"/>
    <col min="3566" max="3566" width="6.85546875" customWidth="1"/>
    <col min="3567" max="3567" width="2" customWidth="1"/>
    <col min="3568" max="3568" width="13.42578125" customWidth="1"/>
    <col min="3569" max="3571" width="6.85546875" customWidth="1"/>
    <col min="3572" max="3610" width="7.5703125" customWidth="1"/>
    <col min="3611" max="3611" width="5.7109375" customWidth="1"/>
    <col min="3821" max="3821" width="22.28515625" customWidth="1"/>
    <col min="3822" max="3822" width="6.85546875" customWidth="1"/>
    <col min="3823" max="3823" width="2" customWidth="1"/>
    <col min="3824" max="3824" width="13.42578125" customWidth="1"/>
    <col min="3825" max="3827" width="6.85546875" customWidth="1"/>
    <col min="3828" max="3866" width="7.5703125" customWidth="1"/>
    <col min="3867" max="3867" width="5.7109375" customWidth="1"/>
    <col min="4077" max="4077" width="22.28515625" customWidth="1"/>
    <col min="4078" max="4078" width="6.85546875" customWidth="1"/>
    <col min="4079" max="4079" width="2" customWidth="1"/>
    <col min="4080" max="4080" width="13.42578125" customWidth="1"/>
    <col min="4081" max="4083" width="6.85546875" customWidth="1"/>
    <col min="4084" max="4122" width="7.5703125" customWidth="1"/>
    <col min="4123" max="4123" width="5.7109375" customWidth="1"/>
    <col min="4333" max="4333" width="22.28515625" customWidth="1"/>
    <col min="4334" max="4334" width="6.85546875" customWidth="1"/>
    <col min="4335" max="4335" width="2" customWidth="1"/>
    <col min="4336" max="4336" width="13.42578125" customWidth="1"/>
    <col min="4337" max="4339" width="6.85546875" customWidth="1"/>
    <col min="4340" max="4378" width="7.5703125" customWidth="1"/>
    <col min="4379" max="4379" width="5.7109375" customWidth="1"/>
    <col min="4589" max="4589" width="22.28515625" customWidth="1"/>
    <col min="4590" max="4590" width="6.85546875" customWidth="1"/>
    <col min="4591" max="4591" width="2" customWidth="1"/>
    <col min="4592" max="4592" width="13.42578125" customWidth="1"/>
    <col min="4593" max="4595" width="6.85546875" customWidth="1"/>
    <col min="4596" max="4634" width="7.5703125" customWidth="1"/>
    <col min="4635" max="4635" width="5.7109375" customWidth="1"/>
    <col min="4845" max="4845" width="22.28515625" customWidth="1"/>
    <col min="4846" max="4846" width="6.85546875" customWidth="1"/>
    <col min="4847" max="4847" width="2" customWidth="1"/>
    <col min="4848" max="4848" width="13.42578125" customWidth="1"/>
    <col min="4849" max="4851" width="6.85546875" customWidth="1"/>
    <col min="4852" max="4890" width="7.5703125" customWidth="1"/>
    <col min="4891" max="4891" width="5.7109375" customWidth="1"/>
    <col min="5101" max="5101" width="22.28515625" customWidth="1"/>
    <col min="5102" max="5102" width="6.85546875" customWidth="1"/>
    <col min="5103" max="5103" width="2" customWidth="1"/>
    <col min="5104" max="5104" width="13.42578125" customWidth="1"/>
    <col min="5105" max="5107" width="6.85546875" customWidth="1"/>
    <col min="5108" max="5146" width="7.5703125" customWidth="1"/>
    <col min="5147" max="5147" width="5.7109375" customWidth="1"/>
    <col min="5357" max="5357" width="22.28515625" customWidth="1"/>
    <col min="5358" max="5358" width="6.85546875" customWidth="1"/>
    <col min="5359" max="5359" width="2" customWidth="1"/>
    <col min="5360" max="5360" width="13.42578125" customWidth="1"/>
    <col min="5361" max="5363" width="6.85546875" customWidth="1"/>
    <col min="5364" max="5402" width="7.5703125" customWidth="1"/>
    <col min="5403" max="5403" width="5.7109375" customWidth="1"/>
    <col min="5613" max="5613" width="22.28515625" customWidth="1"/>
    <col min="5614" max="5614" width="6.85546875" customWidth="1"/>
    <col min="5615" max="5615" width="2" customWidth="1"/>
    <col min="5616" max="5616" width="13.42578125" customWidth="1"/>
    <col min="5617" max="5619" width="6.85546875" customWidth="1"/>
    <col min="5620" max="5658" width="7.5703125" customWidth="1"/>
    <col min="5659" max="5659" width="5.7109375" customWidth="1"/>
    <col min="5869" max="5869" width="22.28515625" customWidth="1"/>
    <col min="5870" max="5870" width="6.85546875" customWidth="1"/>
    <col min="5871" max="5871" width="2" customWidth="1"/>
    <col min="5872" max="5872" width="13.42578125" customWidth="1"/>
    <col min="5873" max="5875" width="6.85546875" customWidth="1"/>
    <col min="5876" max="5914" width="7.5703125" customWidth="1"/>
    <col min="5915" max="5915" width="5.7109375" customWidth="1"/>
    <col min="6125" max="6125" width="22.28515625" customWidth="1"/>
    <col min="6126" max="6126" width="6.85546875" customWidth="1"/>
    <col min="6127" max="6127" width="2" customWidth="1"/>
    <col min="6128" max="6128" width="13.42578125" customWidth="1"/>
    <col min="6129" max="6131" width="6.85546875" customWidth="1"/>
    <col min="6132" max="6170" width="7.5703125" customWidth="1"/>
    <col min="6171" max="6171" width="5.7109375" customWidth="1"/>
    <col min="6381" max="6381" width="22.28515625" customWidth="1"/>
    <col min="6382" max="6382" width="6.85546875" customWidth="1"/>
    <col min="6383" max="6383" width="2" customWidth="1"/>
    <col min="6384" max="6384" width="13.42578125" customWidth="1"/>
    <col min="6385" max="6387" width="6.85546875" customWidth="1"/>
    <col min="6388" max="6426" width="7.5703125" customWidth="1"/>
    <col min="6427" max="6427" width="5.7109375" customWidth="1"/>
    <col min="6637" max="6637" width="22.28515625" customWidth="1"/>
    <col min="6638" max="6638" width="6.85546875" customWidth="1"/>
    <col min="6639" max="6639" width="2" customWidth="1"/>
    <col min="6640" max="6640" width="13.42578125" customWidth="1"/>
    <col min="6641" max="6643" width="6.85546875" customWidth="1"/>
    <col min="6644" max="6682" width="7.5703125" customWidth="1"/>
    <col min="6683" max="6683" width="5.7109375" customWidth="1"/>
    <col min="6893" max="6893" width="22.28515625" customWidth="1"/>
    <col min="6894" max="6894" width="6.85546875" customWidth="1"/>
    <col min="6895" max="6895" width="2" customWidth="1"/>
    <col min="6896" max="6896" width="13.42578125" customWidth="1"/>
    <col min="6897" max="6899" width="6.85546875" customWidth="1"/>
    <col min="6900" max="6938" width="7.5703125" customWidth="1"/>
    <col min="6939" max="6939" width="5.7109375" customWidth="1"/>
    <col min="7149" max="7149" width="22.28515625" customWidth="1"/>
    <col min="7150" max="7150" width="6.85546875" customWidth="1"/>
    <col min="7151" max="7151" width="2" customWidth="1"/>
    <col min="7152" max="7152" width="13.42578125" customWidth="1"/>
    <col min="7153" max="7155" width="6.85546875" customWidth="1"/>
    <col min="7156" max="7194" width="7.5703125" customWidth="1"/>
    <col min="7195" max="7195" width="5.7109375" customWidth="1"/>
    <col min="7405" max="7405" width="22.28515625" customWidth="1"/>
    <col min="7406" max="7406" width="6.85546875" customWidth="1"/>
    <col min="7407" max="7407" width="2" customWidth="1"/>
    <col min="7408" max="7408" width="13.42578125" customWidth="1"/>
    <col min="7409" max="7411" width="6.85546875" customWidth="1"/>
    <col min="7412" max="7450" width="7.5703125" customWidth="1"/>
    <col min="7451" max="7451" width="5.7109375" customWidth="1"/>
    <col min="7661" max="7661" width="22.28515625" customWidth="1"/>
    <col min="7662" max="7662" width="6.85546875" customWidth="1"/>
    <col min="7663" max="7663" width="2" customWidth="1"/>
    <col min="7664" max="7664" width="13.42578125" customWidth="1"/>
    <col min="7665" max="7667" width="6.85546875" customWidth="1"/>
    <col min="7668" max="7706" width="7.5703125" customWidth="1"/>
    <col min="7707" max="7707" width="5.7109375" customWidth="1"/>
    <col min="7917" max="7917" width="22.28515625" customWidth="1"/>
    <col min="7918" max="7918" width="6.85546875" customWidth="1"/>
    <col min="7919" max="7919" width="2" customWidth="1"/>
    <col min="7920" max="7920" width="13.42578125" customWidth="1"/>
    <col min="7921" max="7923" width="6.85546875" customWidth="1"/>
    <col min="7924" max="7962" width="7.5703125" customWidth="1"/>
    <col min="7963" max="7963" width="5.7109375" customWidth="1"/>
    <col min="8173" max="8173" width="22.28515625" customWidth="1"/>
    <col min="8174" max="8174" width="6.85546875" customWidth="1"/>
    <col min="8175" max="8175" width="2" customWidth="1"/>
    <col min="8176" max="8176" width="13.42578125" customWidth="1"/>
    <col min="8177" max="8179" width="6.85546875" customWidth="1"/>
    <col min="8180" max="8218" width="7.5703125" customWidth="1"/>
    <col min="8219" max="8219" width="5.7109375" customWidth="1"/>
    <col min="8429" max="8429" width="22.28515625" customWidth="1"/>
    <col min="8430" max="8430" width="6.85546875" customWidth="1"/>
    <col min="8431" max="8431" width="2" customWidth="1"/>
    <col min="8432" max="8432" width="13.42578125" customWidth="1"/>
    <col min="8433" max="8435" width="6.85546875" customWidth="1"/>
    <col min="8436" max="8474" width="7.5703125" customWidth="1"/>
    <col min="8475" max="8475" width="5.7109375" customWidth="1"/>
    <col min="8685" max="8685" width="22.28515625" customWidth="1"/>
    <col min="8686" max="8686" width="6.85546875" customWidth="1"/>
    <col min="8687" max="8687" width="2" customWidth="1"/>
    <col min="8688" max="8688" width="13.42578125" customWidth="1"/>
    <col min="8689" max="8691" width="6.85546875" customWidth="1"/>
    <col min="8692" max="8730" width="7.5703125" customWidth="1"/>
    <col min="8731" max="8731" width="5.7109375" customWidth="1"/>
    <col min="8941" max="8941" width="22.28515625" customWidth="1"/>
    <col min="8942" max="8942" width="6.85546875" customWidth="1"/>
    <col min="8943" max="8943" width="2" customWidth="1"/>
    <col min="8944" max="8944" width="13.42578125" customWidth="1"/>
    <col min="8945" max="8947" width="6.85546875" customWidth="1"/>
    <col min="8948" max="8986" width="7.5703125" customWidth="1"/>
    <col min="8987" max="8987" width="5.7109375" customWidth="1"/>
    <col min="9197" max="9197" width="22.28515625" customWidth="1"/>
    <col min="9198" max="9198" width="6.85546875" customWidth="1"/>
    <col min="9199" max="9199" width="2" customWidth="1"/>
    <col min="9200" max="9200" width="13.42578125" customWidth="1"/>
    <col min="9201" max="9203" width="6.85546875" customWidth="1"/>
    <col min="9204" max="9242" width="7.5703125" customWidth="1"/>
    <col min="9243" max="9243" width="5.7109375" customWidth="1"/>
    <col min="9453" max="9453" width="22.28515625" customWidth="1"/>
    <col min="9454" max="9454" width="6.85546875" customWidth="1"/>
    <col min="9455" max="9455" width="2" customWidth="1"/>
    <col min="9456" max="9456" width="13.42578125" customWidth="1"/>
    <col min="9457" max="9459" width="6.85546875" customWidth="1"/>
    <col min="9460" max="9498" width="7.5703125" customWidth="1"/>
    <col min="9499" max="9499" width="5.7109375" customWidth="1"/>
    <col min="9709" max="9709" width="22.28515625" customWidth="1"/>
    <col min="9710" max="9710" width="6.85546875" customWidth="1"/>
    <col min="9711" max="9711" width="2" customWidth="1"/>
    <col min="9712" max="9712" width="13.42578125" customWidth="1"/>
    <col min="9713" max="9715" width="6.85546875" customWidth="1"/>
    <col min="9716" max="9754" width="7.5703125" customWidth="1"/>
    <col min="9755" max="9755" width="5.7109375" customWidth="1"/>
    <col min="9965" max="9965" width="22.28515625" customWidth="1"/>
    <col min="9966" max="9966" width="6.85546875" customWidth="1"/>
    <col min="9967" max="9967" width="2" customWidth="1"/>
    <col min="9968" max="9968" width="13.42578125" customWidth="1"/>
    <col min="9969" max="9971" width="6.85546875" customWidth="1"/>
    <col min="9972" max="10010" width="7.5703125" customWidth="1"/>
    <col min="10011" max="10011" width="5.7109375" customWidth="1"/>
    <col min="10221" max="10221" width="22.28515625" customWidth="1"/>
    <col min="10222" max="10222" width="6.85546875" customWidth="1"/>
    <col min="10223" max="10223" width="2" customWidth="1"/>
    <col min="10224" max="10224" width="13.42578125" customWidth="1"/>
    <col min="10225" max="10227" width="6.85546875" customWidth="1"/>
    <col min="10228" max="10266" width="7.5703125" customWidth="1"/>
    <col min="10267" max="10267" width="5.7109375" customWidth="1"/>
    <col min="10477" max="10477" width="22.28515625" customWidth="1"/>
    <col min="10478" max="10478" width="6.85546875" customWidth="1"/>
    <col min="10479" max="10479" width="2" customWidth="1"/>
    <col min="10480" max="10480" width="13.42578125" customWidth="1"/>
    <col min="10481" max="10483" width="6.85546875" customWidth="1"/>
    <col min="10484" max="10522" width="7.5703125" customWidth="1"/>
    <col min="10523" max="10523" width="5.7109375" customWidth="1"/>
    <col min="10733" max="10733" width="22.28515625" customWidth="1"/>
    <col min="10734" max="10734" width="6.85546875" customWidth="1"/>
    <col min="10735" max="10735" width="2" customWidth="1"/>
    <col min="10736" max="10736" width="13.42578125" customWidth="1"/>
    <col min="10737" max="10739" width="6.85546875" customWidth="1"/>
    <col min="10740" max="10778" width="7.5703125" customWidth="1"/>
    <col min="10779" max="10779" width="5.7109375" customWidth="1"/>
    <col min="10989" max="10989" width="22.28515625" customWidth="1"/>
    <col min="10990" max="10990" width="6.85546875" customWidth="1"/>
    <col min="10991" max="10991" width="2" customWidth="1"/>
    <col min="10992" max="10992" width="13.42578125" customWidth="1"/>
    <col min="10993" max="10995" width="6.85546875" customWidth="1"/>
    <col min="10996" max="11034" width="7.5703125" customWidth="1"/>
    <col min="11035" max="11035" width="5.7109375" customWidth="1"/>
    <col min="11245" max="11245" width="22.28515625" customWidth="1"/>
    <col min="11246" max="11246" width="6.85546875" customWidth="1"/>
    <col min="11247" max="11247" width="2" customWidth="1"/>
    <col min="11248" max="11248" width="13.42578125" customWidth="1"/>
    <col min="11249" max="11251" width="6.85546875" customWidth="1"/>
    <col min="11252" max="11290" width="7.5703125" customWidth="1"/>
    <col min="11291" max="11291" width="5.7109375" customWidth="1"/>
    <col min="11501" max="11501" width="22.28515625" customWidth="1"/>
    <col min="11502" max="11502" width="6.85546875" customWidth="1"/>
    <col min="11503" max="11503" width="2" customWidth="1"/>
    <col min="11504" max="11504" width="13.42578125" customWidth="1"/>
    <col min="11505" max="11507" width="6.85546875" customWidth="1"/>
    <col min="11508" max="11546" width="7.5703125" customWidth="1"/>
    <col min="11547" max="11547" width="5.7109375" customWidth="1"/>
    <col min="11757" max="11757" width="22.28515625" customWidth="1"/>
    <col min="11758" max="11758" width="6.85546875" customWidth="1"/>
    <col min="11759" max="11759" width="2" customWidth="1"/>
    <col min="11760" max="11760" width="13.42578125" customWidth="1"/>
    <col min="11761" max="11763" width="6.85546875" customWidth="1"/>
    <col min="11764" max="11802" width="7.5703125" customWidth="1"/>
    <col min="11803" max="11803" width="5.7109375" customWidth="1"/>
    <col min="12013" max="12013" width="22.28515625" customWidth="1"/>
    <col min="12014" max="12014" width="6.85546875" customWidth="1"/>
    <col min="12015" max="12015" width="2" customWidth="1"/>
    <col min="12016" max="12016" width="13.42578125" customWidth="1"/>
    <col min="12017" max="12019" width="6.85546875" customWidth="1"/>
    <col min="12020" max="12058" width="7.5703125" customWidth="1"/>
    <col min="12059" max="12059" width="5.7109375" customWidth="1"/>
    <col min="12269" max="12269" width="22.28515625" customWidth="1"/>
    <col min="12270" max="12270" width="6.85546875" customWidth="1"/>
    <col min="12271" max="12271" width="2" customWidth="1"/>
    <col min="12272" max="12272" width="13.42578125" customWidth="1"/>
    <col min="12273" max="12275" width="6.85546875" customWidth="1"/>
    <col min="12276" max="12314" width="7.5703125" customWidth="1"/>
    <col min="12315" max="12315" width="5.7109375" customWidth="1"/>
    <col min="12525" max="12525" width="22.28515625" customWidth="1"/>
    <col min="12526" max="12526" width="6.85546875" customWidth="1"/>
    <col min="12527" max="12527" width="2" customWidth="1"/>
    <col min="12528" max="12528" width="13.42578125" customWidth="1"/>
    <col min="12529" max="12531" width="6.85546875" customWidth="1"/>
    <col min="12532" max="12570" width="7.5703125" customWidth="1"/>
    <col min="12571" max="12571" width="5.7109375" customWidth="1"/>
    <col min="12781" max="12781" width="22.28515625" customWidth="1"/>
    <col min="12782" max="12782" width="6.85546875" customWidth="1"/>
    <col min="12783" max="12783" width="2" customWidth="1"/>
    <col min="12784" max="12784" width="13.42578125" customWidth="1"/>
    <col min="12785" max="12787" width="6.85546875" customWidth="1"/>
    <col min="12788" max="12826" width="7.5703125" customWidth="1"/>
    <col min="12827" max="12827" width="5.7109375" customWidth="1"/>
    <col min="13037" max="13037" width="22.28515625" customWidth="1"/>
    <col min="13038" max="13038" width="6.85546875" customWidth="1"/>
    <col min="13039" max="13039" width="2" customWidth="1"/>
    <col min="13040" max="13040" width="13.42578125" customWidth="1"/>
    <col min="13041" max="13043" width="6.85546875" customWidth="1"/>
    <col min="13044" max="13082" width="7.5703125" customWidth="1"/>
    <col min="13083" max="13083" width="5.7109375" customWidth="1"/>
    <col min="13293" max="13293" width="22.28515625" customWidth="1"/>
    <col min="13294" max="13294" width="6.85546875" customWidth="1"/>
    <col min="13295" max="13295" width="2" customWidth="1"/>
    <col min="13296" max="13296" width="13.42578125" customWidth="1"/>
    <col min="13297" max="13299" width="6.85546875" customWidth="1"/>
    <col min="13300" max="13338" width="7.5703125" customWidth="1"/>
    <col min="13339" max="13339" width="5.7109375" customWidth="1"/>
    <col min="13549" max="13549" width="22.28515625" customWidth="1"/>
    <col min="13550" max="13550" width="6.85546875" customWidth="1"/>
    <col min="13551" max="13551" width="2" customWidth="1"/>
    <col min="13552" max="13552" width="13.42578125" customWidth="1"/>
    <col min="13553" max="13555" width="6.85546875" customWidth="1"/>
    <col min="13556" max="13594" width="7.5703125" customWidth="1"/>
    <col min="13595" max="13595" width="5.7109375" customWidth="1"/>
    <col min="13805" max="13805" width="22.28515625" customWidth="1"/>
    <col min="13806" max="13806" width="6.85546875" customWidth="1"/>
    <col min="13807" max="13807" width="2" customWidth="1"/>
    <col min="13808" max="13808" width="13.42578125" customWidth="1"/>
    <col min="13809" max="13811" width="6.85546875" customWidth="1"/>
    <col min="13812" max="13850" width="7.5703125" customWidth="1"/>
    <col min="13851" max="13851" width="5.7109375" customWidth="1"/>
    <col min="14061" max="14061" width="22.28515625" customWidth="1"/>
    <col min="14062" max="14062" width="6.85546875" customWidth="1"/>
    <col min="14063" max="14063" width="2" customWidth="1"/>
    <col min="14064" max="14064" width="13.42578125" customWidth="1"/>
    <col min="14065" max="14067" width="6.85546875" customWidth="1"/>
    <col min="14068" max="14106" width="7.5703125" customWidth="1"/>
    <col min="14107" max="14107" width="5.7109375" customWidth="1"/>
    <col min="14317" max="14317" width="22.28515625" customWidth="1"/>
    <col min="14318" max="14318" width="6.85546875" customWidth="1"/>
    <col min="14319" max="14319" width="2" customWidth="1"/>
    <col min="14320" max="14320" width="13.42578125" customWidth="1"/>
    <col min="14321" max="14323" width="6.85546875" customWidth="1"/>
    <col min="14324" max="14362" width="7.5703125" customWidth="1"/>
    <col min="14363" max="14363" width="5.7109375" customWidth="1"/>
    <col min="14573" max="14573" width="22.28515625" customWidth="1"/>
    <col min="14574" max="14574" width="6.85546875" customWidth="1"/>
    <col min="14575" max="14575" width="2" customWidth="1"/>
    <col min="14576" max="14576" width="13.42578125" customWidth="1"/>
    <col min="14577" max="14579" width="6.85546875" customWidth="1"/>
    <col min="14580" max="14618" width="7.5703125" customWidth="1"/>
    <col min="14619" max="14619" width="5.7109375" customWidth="1"/>
    <col min="14829" max="14829" width="22.28515625" customWidth="1"/>
    <col min="14830" max="14830" width="6.85546875" customWidth="1"/>
    <col min="14831" max="14831" width="2" customWidth="1"/>
    <col min="14832" max="14832" width="13.42578125" customWidth="1"/>
    <col min="14833" max="14835" width="6.85546875" customWidth="1"/>
    <col min="14836" max="14874" width="7.5703125" customWidth="1"/>
    <col min="14875" max="14875" width="5.7109375" customWidth="1"/>
    <col min="15085" max="15085" width="22.28515625" customWidth="1"/>
    <col min="15086" max="15086" width="6.85546875" customWidth="1"/>
    <col min="15087" max="15087" width="2" customWidth="1"/>
    <col min="15088" max="15088" width="13.42578125" customWidth="1"/>
    <col min="15089" max="15091" width="6.85546875" customWidth="1"/>
    <col min="15092" max="15130" width="7.5703125" customWidth="1"/>
    <col min="15131" max="15131" width="5.7109375" customWidth="1"/>
    <col min="15341" max="15341" width="22.28515625" customWidth="1"/>
    <col min="15342" max="15342" width="6.85546875" customWidth="1"/>
    <col min="15343" max="15343" width="2" customWidth="1"/>
    <col min="15344" max="15344" width="13.42578125" customWidth="1"/>
    <col min="15345" max="15347" width="6.85546875" customWidth="1"/>
    <col min="15348" max="15386" width="7.5703125" customWidth="1"/>
    <col min="15387" max="15387" width="5.7109375" customWidth="1"/>
    <col min="15597" max="15597" width="22.28515625" customWidth="1"/>
    <col min="15598" max="15598" width="6.85546875" customWidth="1"/>
    <col min="15599" max="15599" width="2" customWidth="1"/>
    <col min="15600" max="15600" width="13.42578125" customWidth="1"/>
    <col min="15601" max="15603" width="6.85546875" customWidth="1"/>
    <col min="15604" max="15642" width="7.5703125" customWidth="1"/>
    <col min="15643" max="15643" width="5.7109375" customWidth="1"/>
    <col min="15853" max="15853" width="22.28515625" customWidth="1"/>
    <col min="15854" max="15854" width="6.85546875" customWidth="1"/>
    <col min="15855" max="15855" width="2" customWidth="1"/>
    <col min="15856" max="15856" width="13.42578125" customWidth="1"/>
    <col min="15857" max="15859" width="6.85546875" customWidth="1"/>
    <col min="15860" max="15898" width="7.5703125" customWidth="1"/>
    <col min="15899" max="15899" width="5.7109375" customWidth="1"/>
    <col min="16109" max="16109" width="22.28515625" customWidth="1"/>
    <col min="16110" max="16110" width="6.85546875" customWidth="1"/>
    <col min="16111" max="16111" width="2" customWidth="1"/>
    <col min="16112" max="16112" width="13.42578125" customWidth="1"/>
    <col min="16113" max="16115" width="6.85546875" customWidth="1"/>
    <col min="16116" max="16154" width="7.5703125" customWidth="1"/>
    <col min="16155" max="16155" width="5.7109375" customWidth="1"/>
  </cols>
  <sheetData>
    <row r="1" spans="1:27" x14ac:dyDescent="0.2">
      <c r="A1" s="16" t="s">
        <v>103</v>
      </c>
      <c r="D1" s="4">
        <v>24</v>
      </c>
      <c r="E1" s="4">
        <v>25</v>
      </c>
      <c r="F1" s="4">
        <v>26</v>
      </c>
      <c r="G1" s="4">
        <v>27</v>
      </c>
      <c r="H1" s="4">
        <v>28</v>
      </c>
      <c r="I1" s="4">
        <v>29</v>
      </c>
      <c r="J1" s="4">
        <v>30</v>
      </c>
      <c r="K1" s="4">
        <v>31</v>
      </c>
      <c r="L1" s="4">
        <v>32</v>
      </c>
      <c r="M1" s="4">
        <v>33</v>
      </c>
      <c r="N1" s="4">
        <v>34</v>
      </c>
      <c r="O1" s="4">
        <v>35</v>
      </c>
      <c r="P1" s="4">
        <v>36</v>
      </c>
      <c r="Q1" s="4">
        <v>37</v>
      </c>
      <c r="R1" s="4">
        <v>38</v>
      </c>
      <c r="S1" s="4">
        <v>39</v>
      </c>
      <c r="T1" s="4">
        <v>40</v>
      </c>
      <c r="U1" s="4">
        <v>41</v>
      </c>
      <c r="V1" s="4">
        <v>42</v>
      </c>
      <c r="W1" s="4">
        <v>43</v>
      </c>
      <c r="X1" s="4">
        <v>44</v>
      </c>
      <c r="Y1" s="4">
        <v>45</v>
      </c>
      <c r="Z1" s="4">
        <v>46</v>
      </c>
    </row>
    <row r="2" spans="1:27" ht="26.25" customHeight="1" x14ac:dyDescent="0.2">
      <c r="A2" s="43" t="s">
        <v>102</v>
      </c>
      <c r="D2" s="32">
        <v>2000</v>
      </c>
      <c r="E2" s="32">
        <v>2001</v>
      </c>
      <c r="F2" s="32">
        <v>2002</v>
      </c>
      <c r="G2" s="32">
        <v>2003</v>
      </c>
      <c r="H2" s="32">
        <v>2004</v>
      </c>
      <c r="I2" s="32">
        <v>2005</v>
      </c>
      <c r="J2" s="32">
        <v>2006</v>
      </c>
      <c r="K2" s="32">
        <v>2007</v>
      </c>
      <c r="L2" s="32">
        <v>2008</v>
      </c>
      <c r="M2" s="32">
        <v>2009</v>
      </c>
      <c r="N2" s="32">
        <v>2010</v>
      </c>
      <c r="O2" s="32">
        <v>2011</v>
      </c>
      <c r="P2" s="32">
        <v>2012</v>
      </c>
      <c r="Q2" s="32">
        <v>2013</v>
      </c>
      <c r="R2" s="32">
        <v>2014</v>
      </c>
      <c r="S2" s="32">
        <v>2015</v>
      </c>
      <c r="T2" s="32">
        <v>2016</v>
      </c>
      <c r="U2" s="32">
        <v>2017</v>
      </c>
      <c r="V2" s="32">
        <v>2018</v>
      </c>
      <c r="W2" s="32">
        <v>2019</v>
      </c>
      <c r="X2" s="32">
        <v>2020</v>
      </c>
      <c r="Y2" s="32">
        <v>2021</v>
      </c>
      <c r="Z2" s="32">
        <v>2022</v>
      </c>
    </row>
    <row r="3" spans="1:27" x14ac:dyDescent="0.2">
      <c r="A3" s="22" t="s">
        <v>88</v>
      </c>
      <c r="B3" s="22" t="s">
        <v>87</v>
      </c>
      <c r="D3" s="42">
        <v>64.168188057357995</v>
      </c>
      <c r="E3" s="42">
        <v>66.744236976670024</v>
      </c>
      <c r="F3" s="42">
        <v>68.82019989382502</v>
      </c>
      <c r="G3" s="42">
        <v>71.714396780401756</v>
      </c>
      <c r="H3" s="42">
        <v>73.980814757348071</v>
      </c>
      <c r="I3" s="42">
        <v>75.99819294993047</v>
      </c>
      <c r="J3" s="42">
        <v>78.862174527087248</v>
      </c>
      <c r="K3" s="42">
        <v>81.683087046938525</v>
      </c>
      <c r="L3" s="42">
        <v>83.20797268974799</v>
      </c>
      <c r="M3" s="42">
        <v>85.015530465148302</v>
      </c>
      <c r="N3" s="42">
        <v>87.115198381675498</v>
      </c>
      <c r="O3" s="42">
        <v>90.52781604745384</v>
      </c>
      <c r="P3" s="42">
        <v>92.88173157901025</v>
      </c>
      <c r="Q3" s="42">
        <v>95.262226989047349</v>
      </c>
      <c r="R3" s="42">
        <v>97.331517063229271</v>
      </c>
      <c r="S3" s="42">
        <v>100</v>
      </c>
      <c r="T3" s="42">
        <v>102.29592698344797</v>
      </c>
      <c r="U3" s="42">
        <v>105.23281515553337</v>
      </c>
      <c r="V3" s="42">
        <v>107.45654166227359</v>
      </c>
      <c r="W3" s="42">
        <v>107.4524189848421</v>
      </c>
      <c r="X3" s="42">
        <v>109.0375165730935</v>
      </c>
      <c r="Y3" s="42">
        <v>114.16026849652654</v>
      </c>
      <c r="Z3" s="42">
        <v>118.76021247120885</v>
      </c>
      <c r="AA3" s="42"/>
    </row>
    <row r="4" spans="1:27" x14ac:dyDescent="0.2">
      <c r="A4" s="22" t="s">
        <v>19</v>
      </c>
      <c r="B4" s="22" t="s">
        <v>86</v>
      </c>
      <c r="D4" s="42">
        <v>81.470126818172062</v>
      </c>
      <c r="E4" s="42">
        <v>82.502490724582515</v>
      </c>
      <c r="F4" s="42">
        <v>83.865064067865475</v>
      </c>
      <c r="G4" s="42">
        <v>84.654628970285188</v>
      </c>
      <c r="H4" s="42">
        <v>86.970034928516597</v>
      </c>
      <c r="I4" s="42">
        <v>88.921699823074817</v>
      </c>
      <c r="J4" s="42">
        <v>91.993092401234179</v>
      </c>
      <c r="K4" s="42">
        <v>95.422056933941732</v>
      </c>
      <c r="L4" s="42">
        <v>96.815623451723951</v>
      </c>
      <c r="M4" s="42">
        <v>93.17092371664755</v>
      </c>
      <c r="N4" s="42">
        <v>94.882560265495144</v>
      </c>
      <c r="O4" s="42">
        <v>97.655785570623252</v>
      </c>
      <c r="P4" s="42">
        <v>98.320279291689559</v>
      </c>
      <c r="Q4" s="42">
        <v>98.345355844128264</v>
      </c>
      <c r="R4" s="42">
        <v>98.995686686194361</v>
      </c>
      <c r="S4" s="42">
        <v>100</v>
      </c>
      <c r="T4" s="42">
        <v>101.98943686032523</v>
      </c>
      <c r="U4" s="42">
        <v>104.29294256785579</v>
      </c>
      <c r="V4" s="42">
        <v>106.90192912779492</v>
      </c>
      <c r="W4" s="42">
        <v>108.49606297444025</v>
      </c>
      <c r="X4" s="42">
        <v>101.18937985133395</v>
      </c>
      <c r="Y4" s="42">
        <v>105.84559312931646</v>
      </c>
      <c r="Z4" s="42">
        <v>110.62040170472528</v>
      </c>
    </row>
    <row r="5" spans="1:27" x14ac:dyDescent="0.2">
      <c r="A5" s="22" t="s">
        <v>18</v>
      </c>
      <c r="B5" s="22" t="s">
        <v>85</v>
      </c>
      <c r="D5" s="42">
        <v>79.100814105951372</v>
      </c>
      <c r="E5" s="42">
        <v>79.970621444123665</v>
      </c>
      <c r="F5" s="42">
        <v>81.3356278750299</v>
      </c>
      <c r="G5" s="42">
        <v>82.179877017926259</v>
      </c>
      <c r="H5" s="42">
        <v>85.114688890537494</v>
      </c>
      <c r="I5" s="42">
        <v>87.090828544369657</v>
      </c>
      <c r="J5" s="42">
        <v>89.313690867873092</v>
      </c>
      <c r="K5" s="42">
        <v>92.597648794613136</v>
      </c>
      <c r="L5" s="42">
        <v>93.011494386956215</v>
      </c>
      <c r="M5" s="42">
        <v>91.131971724863959</v>
      </c>
      <c r="N5" s="42">
        <v>93.742257850915365</v>
      </c>
      <c r="O5" s="42">
        <v>95.330733594201533</v>
      </c>
      <c r="P5" s="42">
        <v>96.035434233446253</v>
      </c>
      <c r="Q5" s="42">
        <v>96.476469698567158</v>
      </c>
      <c r="R5" s="42">
        <v>97.999382540076297</v>
      </c>
      <c r="S5" s="42">
        <v>100</v>
      </c>
      <c r="T5" s="42">
        <v>101.26668610592935</v>
      </c>
      <c r="U5" s="42">
        <v>102.90678198683145</v>
      </c>
      <c r="V5" s="42">
        <v>104.80427947944122</v>
      </c>
      <c r="W5" s="42">
        <v>107.01725508335977</v>
      </c>
      <c r="X5" s="42">
        <v>100.93788938106242</v>
      </c>
      <c r="Y5" s="42">
        <v>107.24118019243934</v>
      </c>
      <c r="Z5" s="42">
        <v>110.38314995507442</v>
      </c>
    </row>
    <row r="6" spans="1:27" x14ac:dyDescent="0.2">
      <c r="A6" s="22" t="s">
        <v>84</v>
      </c>
      <c r="B6" s="22" t="s">
        <v>83</v>
      </c>
      <c r="D6" s="42">
        <v>74.91420760379718</v>
      </c>
      <c r="E6" s="42">
        <v>76.48931117044954</v>
      </c>
      <c r="F6" s="42">
        <v>78.563019713164067</v>
      </c>
      <c r="G6" s="42">
        <v>80.240437360668594</v>
      </c>
      <c r="H6" s="42">
        <v>82.741385858715361</v>
      </c>
      <c r="I6" s="42">
        <v>85.266843543974048</v>
      </c>
      <c r="J6" s="42">
        <v>87.390781350987936</v>
      </c>
      <c r="K6" s="42">
        <v>88.959952617872176</v>
      </c>
      <c r="L6" s="42">
        <v>88.977561153107814</v>
      </c>
      <c r="M6" s="42">
        <v>87.685713783723031</v>
      </c>
      <c r="N6" s="42">
        <v>90.410006043042699</v>
      </c>
      <c r="O6" s="42">
        <v>92.920229472373535</v>
      </c>
      <c r="P6" s="42">
        <v>94.693587099363626</v>
      </c>
      <c r="Q6" s="42">
        <v>97.032137912754337</v>
      </c>
      <c r="R6" s="42">
        <v>99.257882319681556</v>
      </c>
      <c r="S6" s="42">
        <v>100</v>
      </c>
      <c r="T6" s="42">
        <v>101.5280373746418</v>
      </c>
      <c r="U6" s="42">
        <v>104.44916213271468</v>
      </c>
      <c r="V6" s="42">
        <v>106.8334861903156</v>
      </c>
      <c r="W6" s="42">
        <v>108.31177221877608</v>
      </c>
      <c r="X6" s="42">
        <v>104.33160873894343</v>
      </c>
      <c r="Y6" s="42">
        <v>107.83455786326618</v>
      </c>
      <c r="Z6" s="42">
        <v>111.33850011421784</v>
      </c>
    </row>
    <row r="7" spans="1:27" x14ac:dyDescent="0.2">
      <c r="A7" s="22" t="s">
        <v>16</v>
      </c>
      <c r="B7" s="22" t="s">
        <v>82</v>
      </c>
      <c r="D7" s="42">
        <v>67.150663194088736</v>
      </c>
      <c r="E7" s="42">
        <v>69.19404173059894</v>
      </c>
      <c r="F7" s="42">
        <v>70.280288244947471</v>
      </c>
      <c r="G7" s="42">
        <v>72.798914948995503</v>
      </c>
      <c r="H7" s="42">
        <v>76.303644889453338</v>
      </c>
      <c r="I7" s="42">
        <v>81.34091990896404</v>
      </c>
      <c r="J7" s="42">
        <v>86.84520487386456</v>
      </c>
      <c r="K7" s="42">
        <v>91.682776782019786</v>
      </c>
      <c r="L7" s="42">
        <v>94.145754623039139</v>
      </c>
      <c r="M7" s="42">
        <v>89.761074835311177</v>
      </c>
      <c r="N7" s="42">
        <v>91.946668545772155</v>
      </c>
      <c r="O7" s="42">
        <v>93.565261334767229</v>
      </c>
      <c r="P7" s="42">
        <v>92.830769990054975</v>
      </c>
      <c r="Q7" s="42">
        <v>92.78815701665836</v>
      </c>
      <c r="R7" s="42">
        <v>94.887120786560942</v>
      </c>
      <c r="S7" s="42">
        <v>100</v>
      </c>
      <c r="T7" s="42">
        <v>102.53728411601357</v>
      </c>
      <c r="U7" s="42">
        <v>107.83715410974844</v>
      </c>
      <c r="V7" s="42">
        <v>111.30960581888519</v>
      </c>
      <c r="W7" s="42">
        <v>114.68215175899108</v>
      </c>
      <c r="X7" s="42">
        <v>108.37122956482497</v>
      </c>
      <c r="Y7" s="42">
        <v>112.2121480968524</v>
      </c>
      <c r="Z7" s="42">
        <v>114.93076571282302</v>
      </c>
    </row>
    <row r="8" spans="1:27" x14ac:dyDescent="0.2">
      <c r="A8" s="22" t="s">
        <v>15</v>
      </c>
      <c r="B8" s="22" t="s">
        <v>81</v>
      </c>
      <c r="D8" s="42">
        <v>86.870294618652991</v>
      </c>
      <c r="E8" s="42">
        <v>87.58536972771202</v>
      </c>
      <c r="F8" s="42">
        <v>87.993819700984247</v>
      </c>
      <c r="G8" s="42">
        <v>88.337047066106763</v>
      </c>
      <c r="H8" s="42">
        <v>90.694073069581492</v>
      </c>
      <c r="I8" s="42">
        <v>92.813268613431106</v>
      </c>
      <c r="J8" s="42">
        <v>96.445058943220914</v>
      </c>
      <c r="K8" s="42">
        <v>97.32197514435984</v>
      </c>
      <c r="L8" s="42">
        <v>96.823670678151316</v>
      </c>
      <c r="M8" s="42">
        <v>92.072970442925723</v>
      </c>
      <c r="N8" s="42">
        <v>93.795647904578189</v>
      </c>
      <c r="O8" s="42">
        <v>95.049487117923235</v>
      </c>
      <c r="P8" s="42">
        <v>95.26477458193628</v>
      </c>
      <c r="Q8" s="42">
        <v>96.153919018131958</v>
      </c>
      <c r="R8" s="42">
        <v>97.711029634479232</v>
      </c>
      <c r="S8" s="42">
        <v>100</v>
      </c>
      <c r="T8" s="42">
        <v>103.24595715674413</v>
      </c>
      <c r="U8" s="42">
        <v>106.15928553759151</v>
      </c>
      <c r="V8" s="42">
        <v>108.27136411059959</v>
      </c>
      <c r="W8" s="42">
        <v>109.88838315878455</v>
      </c>
      <c r="X8" s="42">
        <v>107.69654173673288</v>
      </c>
      <c r="Y8" s="42">
        <v>112.92597069588426</v>
      </c>
      <c r="Z8" s="42">
        <v>116.47744972187442</v>
      </c>
    </row>
    <row r="9" spans="1:27" x14ac:dyDescent="0.2">
      <c r="A9" s="22" t="s">
        <v>13</v>
      </c>
      <c r="B9" s="22" t="s">
        <v>80</v>
      </c>
      <c r="D9" s="42">
        <v>83.611420127608298</v>
      </c>
      <c r="E9" s="42">
        <v>85.793694460435276</v>
      </c>
      <c r="F9" s="42">
        <v>87.258319725726992</v>
      </c>
      <c r="G9" s="42">
        <v>89.006788832512825</v>
      </c>
      <c r="H9" s="42">
        <v>92.560020349869092</v>
      </c>
      <c r="I9" s="42">
        <v>95.13305073250956</v>
      </c>
      <c r="J9" s="42">
        <v>98.964448510346102</v>
      </c>
      <c r="K9" s="42">
        <v>104.2089082993064</v>
      </c>
      <c r="L9" s="42">
        <v>105.02590100320035</v>
      </c>
      <c r="M9" s="42">
        <v>96.545639829233565</v>
      </c>
      <c r="N9" s="42">
        <v>99.621543219700186</v>
      </c>
      <c r="O9" s="42">
        <v>102.15956619405941</v>
      </c>
      <c r="P9" s="42">
        <v>100.73183951793213</v>
      </c>
      <c r="Q9" s="42">
        <v>99.823545014617778</v>
      </c>
      <c r="R9" s="42">
        <v>99.459280785790313</v>
      </c>
      <c r="S9" s="42">
        <v>100</v>
      </c>
      <c r="T9" s="42">
        <v>102.81145823740096</v>
      </c>
      <c r="U9" s="42">
        <v>106.09362022412608</v>
      </c>
      <c r="V9" s="42">
        <v>107.30278836553899</v>
      </c>
      <c r="W9" s="42">
        <v>108.61697853517451</v>
      </c>
      <c r="X9" s="42">
        <v>106.22182303220639</v>
      </c>
      <c r="Y9" s="42">
        <v>109.38004106186062</v>
      </c>
      <c r="Z9" s="42">
        <v>111.77912981524298</v>
      </c>
    </row>
    <row r="10" spans="1:27" x14ac:dyDescent="0.2">
      <c r="A10" s="22" t="s">
        <v>12</v>
      </c>
      <c r="B10" s="22" t="s">
        <v>79</v>
      </c>
      <c r="D10" s="42">
        <v>83.900832460895373</v>
      </c>
      <c r="E10" s="42">
        <v>85.565191334584554</v>
      </c>
      <c r="F10" s="42">
        <v>86.536810694816651</v>
      </c>
      <c r="G10" s="42">
        <v>87.249147317451474</v>
      </c>
      <c r="H10" s="42">
        <v>89.718083002733238</v>
      </c>
      <c r="I10" s="42">
        <v>91.210292541452219</v>
      </c>
      <c r="J10" s="42">
        <v>93.444326877273355</v>
      </c>
      <c r="K10" s="42">
        <v>95.710105668776706</v>
      </c>
      <c r="L10" s="42">
        <v>95.9541146360515</v>
      </c>
      <c r="M10" s="42">
        <v>93.197052500869987</v>
      </c>
      <c r="N10" s="42">
        <v>95.013870360029145</v>
      </c>
      <c r="O10" s="42">
        <v>97.097240576768584</v>
      </c>
      <c r="P10" s="42">
        <v>97.401285804317638</v>
      </c>
      <c r="Q10" s="42">
        <v>97.962634690182739</v>
      </c>
      <c r="R10" s="42">
        <v>98.899336577514674</v>
      </c>
      <c r="S10" s="42">
        <v>100</v>
      </c>
      <c r="T10" s="42">
        <v>101.09546474907803</v>
      </c>
      <c r="U10" s="42">
        <v>103.41198624937992</v>
      </c>
      <c r="V10" s="42">
        <v>105.34068789956905</v>
      </c>
      <c r="W10" s="42">
        <v>107.28208662992584</v>
      </c>
      <c r="X10" s="42">
        <v>98.930620518352129</v>
      </c>
      <c r="Y10" s="42">
        <v>105.67431459679457</v>
      </c>
      <c r="Z10" s="42">
        <v>108.37043188217712</v>
      </c>
    </row>
    <row r="11" spans="1:27" x14ac:dyDescent="0.2">
      <c r="A11" s="22" t="s">
        <v>11</v>
      </c>
      <c r="B11" s="22" t="s">
        <v>78</v>
      </c>
      <c r="D11" s="42">
        <v>84.450000474318543</v>
      </c>
      <c r="E11" s="42">
        <v>85.870000264744249</v>
      </c>
      <c r="F11" s="42">
        <v>85.700000397549786</v>
      </c>
      <c r="G11" s="42">
        <v>85.09999986963949</v>
      </c>
      <c r="H11" s="42">
        <v>86.100000046836783</v>
      </c>
      <c r="I11" s="42">
        <v>86.729999468942125</v>
      </c>
      <c r="J11" s="42">
        <v>90.040000282900735</v>
      </c>
      <c r="K11" s="42">
        <v>92.719999901119436</v>
      </c>
      <c r="L11" s="42">
        <v>93.61000046847947</v>
      </c>
      <c r="M11" s="42">
        <v>88.279999481257832</v>
      </c>
      <c r="N11" s="42">
        <v>91.970000288771473</v>
      </c>
      <c r="O11" s="42">
        <v>95.579999665245651</v>
      </c>
      <c r="P11" s="42">
        <v>95.980000370997374</v>
      </c>
      <c r="Q11" s="42">
        <v>96.400000155625605</v>
      </c>
      <c r="R11" s="42">
        <v>98.529999940647087</v>
      </c>
      <c r="S11" s="42">
        <v>100</v>
      </c>
      <c r="T11" s="42">
        <v>102.23000009249856</v>
      </c>
      <c r="U11" s="42">
        <v>104.97000027475613</v>
      </c>
      <c r="V11" s="42">
        <v>106.00000037135874</v>
      </c>
      <c r="W11" s="42">
        <v>107.12000001214402</v>
      </c>
      <c r="X11" s="42">
        <v>103.15999985786523</v>
      </c>
      <c r="Y11" s="42">
        <v>105.87000002352617</v>
      </c>
      <c r="Z11" s="42">
        <v>107.7401928736343</v>
      </c>
    </row>
    <row r="12" spans="1:27" x14ac:dyDescent="0.2">
      <c r="A12" s="22" t="s">
        <v>10</v>
      </c>
      <c r="B12" s="22" t="s">
        <v>77</v>
      </c>
      <c r="D12" s="42">
        <v>102.94748956611133</v>
      </c>
      <c r="E12" s="42">
        <v>107.20088146800434</v>
      </c>
      <c r="F12" s="42">
        <v>111.40623311515954</v>
      </c>
      <c r="G12" s="42">
        <v>117.86170239477794</v>
      </c>
      <c r="H12" s="42">
        <v>123.82677625506608</v>
      </c>
      <c r="I12" s="42">
        <v>124.56867455562231</v>
      </c>
      <c r="J12" s="42">
        <v>131.6098363967443</v>
      </c>
      <c r="K12" s="42">
        <v>135.91841021873569</v>
      </c>
      <c r="L12" s="42">
        <v>135.46284880293157</v>
      </c>
      <c r="M12" s="42">
        <v>129.63695165595118</v>
      </c>
      <c r="N12" s="42">
        <v>122.53461767743029</v>
      </c>
      <c r="O12" s="42">
        <v>110.09819350476005</v>
      </c>
      <c r="P12" s="42">
        <v>102.29586637234274</v>
      </c>
      <c r="Q12" s="42">
        <v>99.722104545054677</v>
      </c>
      <c r="R12" s="42">
        <v>100.19647607293827</v>
      </c>
      <c r="S12" s="42">
        <v>100</v>
      </c>
      <c r="T12" s="42">
        <v>99.512819887044444</v>
      </c>
      <c r="U12" s="42">
        <v>100.59964210351954</v>
      </c>
      <c r="V12" s="42">
        <v>102.27806760755176</v>
      </c>
      <c r="W12" s="42">
        <v>104.12274472023699</v>
      </c>
      <c r="X12" s="42">
        <v>94.731775542975569</v>
      </c>
      <c r="Y12" s="42">
        <v>102.62873620050534</v>
      </c>
      <c r="Z12" s="42">
        <v>109.51094298257422</v>
      </c>
    </row>
    <row r="13" spans="1:27" x14ac:dyDescent="0.2">
      <c r="A13" s="22" t="s">
        <v>9</v>
      </c>
      <c r="B13" s="22" t="s">
        <v>76</v>
      </c>
      <c r="D13" s="42">
        <v>73.155013739015686</v>
      </c>
      <c r="E13" s="42">
        <v>76.135415863576071</v>
      </c>
      <c r="F13" s="42">
        <v>79.745211048510384</v>
      </c>
      <c r="G13" s="42">
        <v>83.002422104654585</v>
      </c>
      <c r="H13" s="42">
        <v>87.152915184652002</v>
      </c>
      <c r="I13" s="42">
        <v>90.896375530963269</v>
      </c>
      <c r="J13" s="42">
        <v>94.484755622691992</v>
      </c>
      <c r="K13" s="42">
        <v>94.746460425546189</v>
      </c>
      <c r="L13" s="42">
        <v>95.700050435969601</v>
      </c>
      <c r="M13" s="42">
        <v>89.388178327863869</v>
      </c>
      <c r="N13" s="42">
        <v>90.356357649454424</v>
      </c>
      <c r="O13" s="42">
        <v>92.037126447703969</v>
      </c>
      <c r="P13" s="42">
        <v>90.879529921293127</v>
      </c>
      <c r="Q13" s="42">
        <v>92.521144830440633</v>
      </c>
      <c r="R13" s="42">
        <v>96.428983736486842</v>
      </c>
      <c r="S13" s="42">
        <v>100</v>
      </c>
      <c r="T13" s="42">
        <v>102.19196032017256</v>
      </c>
      <c r="U13" s="42">
        <v>106.5540829924183</v>
      </c>
      <c r="V13" s="42">
        <v>112.26484496138619</v>
      </c>
      <c r="W13" s="42">
        <v>117.37745696169819</v>
      </c>
      <c r="X13" s="42">
        <v>112.13864209977953</v>
      </c>
      <c r="Y13" s="42">
        <v>120.0966867190848</v>
      </c>
      <c r="Z13" s="42">
        <v>127.29904550389757</v>
      </c>
    </row>
    <row r="14" spans="1:27" x14ac:dyDescent="0.2">
      <c r="A14" s="22" t="s">
        <v>8</v>
      </c>
      <c r="B14" s="22" t="s">
        <v>75</v>
      </c>
      <c r="D14" s="42">
        <v>67.70328409234186</v>
      </c>
      <c r="E14" s="42">
        <v>70.420552891928693</v>
      </c>
      <c r="F14" s="42">
        <v>70.814569404367106</v>
      </c>
      <c r="G14" s="42">
        <v>72.331904485486461</v>
      </c>
      <c r="H14" s="42">
        <v>77.975529581489369</v>
      </c>
      <c r="I14" s="42">
        <v>82.751092363053672</v>
      </c>
      <c r="J14" s="42">
        <v>87.978473191663326</v>
      </c>
      <c r="K14" s="42">
        <v>95.416930677956586</v>
      </c>
      <c r="L14" s="42">
        <v>97.525164389869616</v>
      </c>
      <c r="M14" s="42">
        <v>90.05102104532267</v>
      </c>
      <c r="N14" s="42">
        <v>87.500078848029304</v>
      </c>
      <c r="O14" s="42">
        <v>89.115136547117245</v>
      </c>
      <c r="P14" s="42">
        <v>90.062998561520217</v>
      </c>
      <c r="Q14" s="42">
        <v>94.163080762538613</v>
      </c>
      <c r="R14" s="42">
        <v>95.75181367261014</v>
      </c>
      <c r="S14" s="42">
        <v>100</v>
      </c>
      <c r="T14" s="42">
        <v>106.30368696817401</v>
      </c>
      <c r="U14" s="42">
        <v>110.76307219956328</v>
      </c>
      <c r="V14" s="42">
        <v>116.178055338798</v>
      </c>
      <c r="W14" s="42">
        <v>118.98428569248776</v>
      </c>
      <c r="X14" s="42">
        <v>110.84302813555321</v>
      </c>
      <c r="Y14" s="42">
        <v>115.72349692184068</v>
      </c>
      <c r="Z14" s="42">
        <v>123.09185611389859</v>
      </c>
    </row>
    <row r="15" spans="1:27" x14ac:dyDescent="0.2">
      <c r="A15" s="22" t="s">
        <v>74</v>
      </c>
      <c r="B15" s="22" t="s">
        <v>73</v>
      </c>
      <c r="D15" s="42">
        <v>54.902123882182011</v>
      </c>
      <c r="E15" s="42">
        <v>57.815133399859221</v>
      </c>
      <c r="F15" s="42">
        <v>61.225859174572165</v>
      </c>
      <c r="G15" s="42">
        <v>63.071262421359535</v>
      </c>
      <c r="H15" s="42">
        <v>67.352822612242917</v>
      </c>
      <c r="I15" s="42">
        <v>71.218572685535065</v>
      </c>
      <c r="J15" s="42">
        <v>74.770850764939539</v>
      </c>
      <c r="K15" s="42">
        <v>78.741271237863501</v>
      </c>
      <c r="L15" s="42">
        <v>75.210457126688453</v>
      </c>
      <c r="M15" s="42">
        <v>71.377895304737777</v>
      </c>
      <c r="N15" s="42">
        <v>72.579165674878894</v>
      </c>
      <c r="O15" s="42">
        <v>73.184350783128082</v>
      </c>
      <c r="P15" s="42">
        <v>73.180295460494591</v>
      </c>
      <c r="Q15" s="42">
        <v>74.004079911452266</v>
      </c>
      <c r="R15" s="42">
        <v>80.404953149848396</v>
      </c>
      <c r="S15" s="42">
        <v>100</v>
      </c>
      <c r="T15" s="42">
        <v>102.00665353750345</v>
      </c>
      <c r="U15" s="42">
        <v>111.19270322650837</v>
      </c>
      <c r="V15" s="42">
        <v>120.67470623725494</v>
      </c>
      <c r="W15" s="42">
        <v>127.24053926336791</v>
      </c>
      <c r="X15" s="42">
        <v>135.10977818042551</v>
      </c>
      <c r="Y15" s="42">
        <v>153.46882722641394</v>
      </c>
      <c r="Z15" s="42">
        <v>168.94538173989955</v>
      </c>
    </row>
    <row r="16" spans="1:27" x14ac:dyDescent="0.2">
      <c r="A16" s="22" t="s">
        <v>5</v>
      </c>
      <c r="B16" s="22" t="s">
        <v>72</v>
      </c>
      <c r="D16" s="42">
        <v>100.29896879876681</v>
      </c>
      <c r="E16" s="42">
        <v>102.25617441845263</v>
      </c>
      <c r="F16" s="42">
        <v>102.51584695690936</v>
      </c>
      <c r="G16" s="42">
        <v>102.65796196757582</v>
      </c>
      <c r="H16" s="42">
        <v>104.11939417742273</v>
      </c>
      <c r="I16" s="42">
        <v>104.97093414998596</v>
      </c>
      <c r="J16" s="42">
        <v>106.85058506843632</v>
      </c>
      <c r="K16" s="42">
        <v>108.43953124396529</v>
      </c>
      <c r="L16" s="42">
        <v>107.39632890364858</v>
      </c>
      <c r="M16" s="42">
        <v>101.72479654492662</v>
      </c>
      <c r="N16" s="42">
        <v>103.46764274839443</v>
      </c>
      <c r="O16" s="42">
        <v>104.19950386457752</v>
      </c>
      <c r="P16" s="42">
        <v>101.09341530332892</v>
      </c>
      <c r="Q16" s="42">
        <v>99.232218661774894</v>
      </c>
      <c r="R16" s="42">
        <v>99.227706392908331</v>
      </c>
      <c r="S16" s="42">
        <v>100</v>
      </c>
      <c r="T16" s="42">
        <v>101.29346275196369</v>
      </c>
      <c r="U16" s="42">
        <v>102.9828944182493</v>
      </c>
      <c r="V16" s="42">
        <v>103.93632204816262</v>
      </c>
      <c r="W16" s="42">
        <v>104.4562462944713</v>
      </c>
      <c r="X16" s="42">
        <v>95.028371367608713</v>
      </c>
      <c r="Y16" s="42">
        <v>101.34185706430387</v>
      </c>
      <c r="Z16" s="42">
        <v>105.09349451097152</v>
      </c>
    </row>
    <row r="17" spans="1:26" x14ac:dyDescent="0.2">
      <c r="A17" s="22" t="s">
        <v>71</v>
      </c>
      <c r="B17" s="22" t="s">
        <v>70</v>
      </c>
      <c r="D17" s="42">
        <v>89.608652886964521</v>
      </c>
      <c r="E17" s="42">
        <v>89.877925254748732</v>
      </c>
      <c r="F17" s="42">
        <v>90.247173316858948</v>
      </c>
      <c r="G17" s="42">
        <v>91.781168095074946</v>
      </c>
      <c r="H17" s="42">
        <v>93.699010909648521</v>
      </c>
      <c r="I17" s="42">
        <v>95.28852843056049</v>
      </c>
      <c r="J17" s="42">
        <v>96.623331448778814</v>
      </c>
      <c r="K17" s="42">
        <v>97.399692053480791</v>
      </c>
      <c r="L17" s="42">
        <v>95.132950211862607</v>
      </c>
      <c r="M17" s="42">
        <v>91.925700540638715</v>
      </c>
      <c r="N17" s="42">
        <v>94.741515000002238</v>
      </c>
      <c r="O17" s="42">
        <v>95.082323718853161</v>
      </c>
      <c r="P17" s="42">
        <v>96.541443632763503</v>
      </c>
      <c r="Q17" s="42">
        <v>98.060792238706057</v>
      </c>
      <c r="R17" s="42">
        <v>98.667037480495651</v>
      </c>
      <c r="S17" s="42">
        <v>100</v>
      </c>
      <c r="T17" s="42">
        <v>100.98467056410169</v>
      </c>
      <c r="U17" s="42">
        <v>102.39778510688498</v>
      </c>
      <c r="V17" s="42">
        <v>102.78359544072465</v>
      </c>
      <c r="W17" s="42">
        <v>102.59849717495328</v>
      </c>
      <c r="X17" s="42">
        <v>99.122678275162798</v>
      </c>
      <c r="Y17" s="42">
        <v>100.3215239515157</v>
      </c>
      <c r="Z17" s="42">
        <v>101.89875767155308</v>
      </c>
    </row>
    <row r="18" spans="1:26" x14ac:dyDescent="0.2">
      <c r="A18" s="22" t="s">
        <v>4</v>
      </c>
      <c r="B18" s="22" t="s">
        <v>69</v>
      </c>
      <c r="D18" s="42">
        <v>54.49576465574139</v>
      </c>
      <c r="E18" s="42">
        <v>57.140117319648866</v>
      </c>
      <c r="F18" s="42">
        <v>61.554272809853522</v>
      </c>
      <c r="G18" s="42">
        <v>63.491565292231691</v>
      </c>
      <c r="H18" s="42">
        <v>66.791470049678637</v>
      </c>
      <c r="I18" s="42">
        <v>69.669208901503538</v>
      </c>
      <c r="J18" s="42">
        <v>73.336824243204575</v>
      </c>
      <c r="K18" s="42">
        <v>77.590028777988863</v>
      </c>
      <c r="L18" s="42">
        <v>79.927804258451971</v>
      </c>
      <c r="M18" s="42">
        <v>80.561391346706344</v>
      </c>
      <c r="N18" s="42">
        <v>86.043452824900257</v>
      </c>
      <c r="O18" s="42">
        <v>89.214728862990199</v>
      </c>
      <c r="P18" s="42">
        <v>91.3581397943165</v>
      </c>
      <c r="Q18" s="42">
        <v>94.24935883629918</v>
      </c>
      <c r="R18" s="42">
        <v>97.267651534770067</v>
      </c>
      <c r="S18" s="42">
        <v>100</v>
      </c>
      <c r="T18" s="42">
        <v>102.94688121588047</v>
      </c>
      <c r="U18" s="42">
        <v>106.19962836759606</v>
      </c>
      <c r="V18" s="42">
        <v>109.28727998899258</v>
      </c>
      <c r="W18" s="42">
        <v>111.73966296863732</v>
      </c>
      <c r="X18" s="42">
        <v>110.94696415715572</v>
      </c>
      <c r="Y18" s="42">
        <v>115.54607569196739</v>
      </c>
      <c r="Z18" s="42">
        <v>118.71589531059172</v>
      </c>
    </row>
    <row r="19" spans="1:26" x14ac:dyDescent="0.2">
      <c r="A19" s="22" t="s">
        <v>33</v>
      </c>
      <c r="B19" s="22" t="s">
        <v>68</v>
      </c>
      <c r="D19" s="42">
        <v>67.202890164223049</v>
      </c>
      <c r="E19" s="42">
        <v>69.26894506329576</v>
      </c>
      <c r="F19" s="42">
        <v>71.503157444184609</v>
      </c>
      <c r="G19" s="42">
        <v>73.376095996563109</v>
      </c>
      <c r="H19" s="42">
        <v>76.481292752001806</v>
      </c>
      <c r="I19" s="42">
        <v>78.380227479924329</v>
      </c>
      <c r="J19" s="42">
        <v>83.096142875956858</v>
      </c>
      <c r="K19" s="42">
        <v>89.825823128496339</v>
      </c>
      <c r="L19" s="42">
        <v>89.556187279739532</v>
      </c>
      <c r="M19" s="42">
        <v>86.655503227367205</v>
      </c>
      <c r="N19" s="42">
        <v>89.914108447905505</v>
      </c>
      <c r="O19" s="42">
        <v>90.853080076434793</v>
      </c>
      <c r="P19" s="42">
        <v>92.352066905962857</v>
      </c>
      <c r="Q19" s="42">
        <v>95.281281042149459</v>
      </c>
      <c r="R19" s="42">
        <v>97.780591113474856</v>
      </c>
      <c r="S19" s="42">
        <v>100</v>
      </c>
      <c r="T19" s="42">
        <v>104.97819051494074</v>
      </c>
      <c r="U19" s="42">
        <v>106.36095010800403</v>
      </c>
      <c r="V19" s="42">
        <v>107.65783290039771</v>
      </c>
      <c r="W19" s="42">
        <v>110.15541400776729</v>
      </c>
      <c r="X19" s="42">
        <v>109.27699510029129</v>
      </c>
      <c r="Y19" s="42">
        <v>114.85280506404283</v>
      </c>
      <c r="Z19" s="42">
        <v>116.76348896011852</v>
      </c>
    </row>
    <row r="20" spans="1:26" x14ac:dyDescent="0.2">
      <c r="A20" s="22" t="s">
        <v>67</v>
      </c>
      <c r="B20" s="22" t="s">
        <v>66</v>
      </c>
      <c r="D20" s="42">
        <v>74.789807094631669</v>
      </c>
      <c r="E20" s="42">
        <v>74.487364085964032</v>
      </c>
      <c r="F20" s="42">
        <v>74.457685376385427</v>
      </c>
      <c r="G20" s="42">
        <v>75.534629114275845</v>
      </c>
      <c r="H20" s="42">
        <v>78.496032690244618</v>
      </c>
      <c r="I20" s="42">
        <v>80.307569427927305</v>
      </c>
      <c r="J20" s="42">
        <v>83.917456754056218</v>
      </c>
      <c r="K20" s="42">
        <v>85.840379788985757</v>
      </c>
      <c r="L20" s="42">
        <v>86.82203788933829</v>
      </c>
      <c r="M20" s="42">
        <v>82.232847143939637</v>
      </c>
      <c r="N20" s="42">
        <v>86.441621489939351</v>
      </c>
      <c r="O20" s="42">
        <v>89.607984614456754</v>
      </c>
      <c r="P20" s="42">
        <v>92.871796236123814</v>
      </c>
      <c r="Q20" s="42">
        <v>94.129366185153742</v>
      </c>
      <c r="R20" s="42">
        <v>96.811839413069293</v>
      </c>
      <c r="S20" s="42">
        <v>100</v>
      </c>
      <c r="T20" s="42">
        <v>102.63053195115158</v>
      </c>
      <c r="U20" s="42">
        <v>104.79924789027129</v>
      </c>
      <c r="V20" s="42">
        <v>107.09958577785169</v>
      </c>
      <c r="W20" s="42">
        <v>106.90048055979091</v>
      </c>
      <c r="X20" s="42">
        <v>98.169535586469721</v>
      </c>
      <c r="Y20" s="42">
        <v>102.87891813931238</v>
      </c>
      <c r="Z20" s="42">
        <v>105.47781674905799</v>
      </c>
    </row>
    <row r="21" spans="1:26" x14ac:dyDescent="0.2">
      <c r="A21" s="22" t="s">
        <v>32</v>
      </c>
      <c r="B21" s="22" t="s">
        <v>65</v>
      </c>
      <c r="D21" s="42">
        <v>84.158891730296943</v>
      </c>
      <c r="E21" s="42">
        <v>86.117230858615073</v>
      </c>
      <c r="F21" s="42">
        <v>86.30434121947232</v>
      </c>
      <c r="G21" s="42">
        <v>86.438670954434755</v>
      </c>
      <c r="H21" s="42">
        <v>88.154431211929833</v>
      </c>
      <c r="I21" s="42">
        <v>89.962369518502257</v>
      </c>
      <c r="J21" s="42">
        <v>93.075957490724363</v>
      </c>
      <c r="K21" s="42">
        <v>96.587565955541294</v>
      </c>
      <c r="L21" s="42">
        <v>98.683830272430896</v>
      </c>
      <c r="M21" s="42">
        <v>95.065208349971869</v>
      </c>
      <c r="N21" s="42">
        <v>96.341687223824238</v>
      </c>
      <c r="O21" s="42">
        <v>97.836129062815218</v>
      </c>
      <c r="P21" s="42">
        <v>96.828070506098626</v>
      </c>
      <c r="Q21" s="42">
        <v>96.702023578617627</v>
      </c>
      <c r="R21" s="42">
        <v>98.078476509997472</v>
      </c>
      <c r="S21" s="42">
        <v>100</v>
      </c>
      <c r="T21" s="42">
        <v>102.19171401302793</v>
      </c>
      <c r="U21" s="42">
        <v>105.1664153679765</v>
      </c>
      <c r="V21" s="42">
        <v>107.64930479204361</v>
      </c>
      <c r="W21" s="42">
        <v>109.75448204261228</v>
      </c>
      <c r="X21" s="42">
        <v>105.48933060704331</v>
      </c>
      <c r="Y21" s="42">
        <v>110.61950763655024</v>
      </c>
      <c r="Z21" s="42">
        <v>115.35435105263228</v>
      </c>
    </row>
    <row r="22" spans="1:26" x14ac:dyDescent="0.2">
      <c r="A22" s="22" t="s">
        <v>31</v>
      </c>
      <c r="B22" s="22" t="s">
        <v>64</v>
      </c>
      <c r="D22" s="42">
        <v>65.610474809175685</v>
      </c>
      <c r="E22" s="42">
        <v>68.190018270858829</v>
      </c>
      <c r="F22" s="42">
        <v>71.645211007668863</v>
      </c>
      <c r="G22" s="42">
        <v>74.899816241950944</v>
      </c>
      <c r="H22" s="42">
        <v>77.30027965037776</v>
      </c>
      <c r="I22" s="42">
        <v>79.828469494834593</v>
      </c>
      <c r="J22" s="42">
        <v>81.839170421070321</v>
      </c>
      <c r="K22" s="42">
        <v>84.874753840616947</v>
      </c>
      <c r="L22" s="42">
        <v>83.630849001881899</v>
      </c>
      <c r="M22" s="42">
        <v>85.285145091223299</v>
      </c>
      <c r="N22" s="42">
        <v>86.046675236624338</v>
      </c>
      <c r="O22" s="42">
        <v>88.322484566471275</v>
      </c>
      <c r="P22" s="42">
        <v>90.616728997509668</v>
      </c>
      <c r="Q22" s="42">
        <v>92.441765590669206</v>
      </c>
      <c r="R22" s="42">
        <v>95.769232624587644</v>
      </c>
      <c r="S22" s="42">
        <v>100</v>
      </c>
      <c r="T22" s="42">
        <v>103.71327821718513</v>
      </c>
      <c r="U22" s="42">
        <v>108.22978422429217</v>
      </c>
      <c r="V22" s="42">
        <v>112.57949929571201</v>
      </c>
      <c r="W22" s="42">
        <v>115.50008549552615</v>
      </c>
      <c r="X22" s="42">
        <v>115.14280360897359</v>
      </c>
      <c r="Y22" s="42">
        <v>120.92603767990704</v>
      </c>
      <c r="Z22" s="42">
        <v>123.4872390653714</v>
      </c>
    </row>
    <row r="23" spans="1:26" x14ac:dyDescent="0.2">
      <c r="A23" s="22" t="s">
        <v>63</v>
      </c>
      <c r="B23" s="22" t="s">
        <v>62</v>
      </c>
      <c r="D23" s="42">
        <v>78.501674838823746</v>
      </c>
      <c r="E23" s="42">
        <v>80.130419927842524</v>
      </c>
      <c r="F23" s="42">
        <v>81.289309407294823</v>
      </c>
      <c r="G23" s="42">
        <v>82.029128434615558</v>
      </c>
      <c r="H23" s="42">
        <v>85.285204675600767</v>
      </c>
      <c r="I23" s="42">
        <v>87.524299083252643</v>
      </c>
      <c r="J23" s="42">
        <v>89.624732969067878</v>
      </c>
      <c r="K23" s="42">
        <v>92.308355381957583</v>
      </c>
      <c r="L23" s="42">
        <v>92.74806145752919</v>
      </c>
      <c r="M23" s="42">
        <v>91.146283423132303</v>
      </c>
      <c r="N23" s="42">
        <v>91.78597870996964</v>
      </c>
      <c r="O23" s="42">
        <v>92.686798277360566</v>
      </c>
      <c r="P23" s="42">
        <v>95.192223424828072</v>
      </c>
      <c r="Q23" s="42">
        <v>96.176580996422814</v>
      </c>
      <c r="R23" s="42">
        <v>98.070820725316082</v>
      </c>
      <c r="S23" s="42">
        <v>100</v>
      </c>
      <c r="T23" s="42">
        <v>101.07155915615346</v>
      </c>
      <c r="U23" s="42">
        <v>103.41974502754213</v>
      </c>
      <c r="V23" s="42">
        <v>104.57683375530824</v>
      </c>
      <c r="W23" s="42">
        <v>105.3567659638413</v>
      </c>
      <c r="X23" s="42">
        <v>104.60116597292273</v>
      </c>
      <c r="Y23" s="42">
        <v>108.66066998127853</v>
      </c>
      <c r="Z23" s="42">
        <v>111.32958696005262</v>
      </c>
    </row>
    <row r="24" spans="1:26" x14ac:dyDescent="0.2">
      <c r="A24" s="22" t="s">
        <v>29</v>
      </c>
      <c r="B24" s="22" t="s">
        <v>61</v>
      </c>
      <c r="D24" s="42">
        <v>58.905998092720068</v>
      </c>
      <c r="E24" s="42">
        <v>59.64737326668417</v>
      </c>
      <c r="F24" s="42">
        <v>60.861678585165954</v>
      </c>
      <c r="G24" s="42">
        <v>62.990918592885464</v>
      </c>
      <c r="H24" s="42">
        <v>66.12964699439182</v>
      </c>
      <c r="I24" s="42">
        <v>68.448713682389865</v>
      </c>
      <c r="J24" s="42">
        <v>72.645399458328441</v>
      </c>
      <c r="K24" s="42">
        <v>77.775285146215012</v>
      </c>
      <c r="L24" s="42">
        <v>81.041823488577677</v>
      </c>
      <c r="M24" s="42">
        <v>83.337072181572239</v>
      </c>
      <c r="N24" s="42">
        <v>86.454312963909189</v>
      </c>
      <c r="O24" s="42">
        <v>90.567494187259641</v>
      </c>
      <c r="P24" s="42">
        <v>91.767419234647036</v>
      </c>
      <c r="Q24" s="42">
        <v>92.800503361735537</v>
      </c>
      <c r="R24" s="42">
        <v>95.935843634750881</v>
      </c>
      <c r="S24" s="42">
        <v>100</v>
      </c>
      <c r="T24" s="42">
        <v>103.14172601842431</v>
      </c>
      <c r="U24" s="42">
        <v>108.12414766908272</v>
      </c>
      <c r="V24" s="42">
        <v>113.91279358050269</v>
      </c>
      <c r="W24" s="42">
        <v>119.31789929184585</v>
      </c>
      <c r="X24" s="42">
        <v>116.75242884231768</v>
      </c>
      <c r="Y24" s="42">
        <v>123.68842178903202</v>
      </c>
      <c r="Z24" s="42">
        <v>129.28931219311414</v>
      </c>
    </row>
    <row r="25" spans="1:26" x14ac:dyDescent="0.2">
      <c r="A25" s="22" t="s">
        <v>28</v>
      </c>
      <c r="B25" s="22" t="s">
        <v>60</v>
      </c>
      <c r="D25" s="42">
        <v>96.993333745034406</v>
      </c>
      <c r="E25" s="42">
        <v>98.87856713869175</v>
      </c>
      <c r="F25" s="42">
        <v>99.640845475119747</v>
      </c>
      <c r="G25" s="42">
        <v>98.713666982456928</v>
      </c>
      <c r="H25" s="42">
        <v>100.47939345891034</v>
      </c>
      <c r="I25" s="42">
        <v>101.26498976203403</v>
      </c>
      <c r="J25" s="42">
        <v>102.91057989854257</v>
      </c>
      <c r="K25" s="42">
        <v>105.49011616962763</v>
      </c>
      <c r="L25" s="42">
        <v>105.82689067702677</v>
      </c>
      <c r="M25" s="42">
        <v>102.52289057319582</v>
      </c>
      <c r="N25" s="42">
        <v>104.30435425466189</v>
      </c>
      <c r="O25" s="42">
        <v>102.53518088042502</v>
      </c>
      <c r="P25" s="42">
        <v>98.375027155942561</v>
      </c>
      <c r="Q25" s="42">
        <v>97.467375672925314</v>
      </c>
      <c r="R25" s="42">
        <v>98.239502128160083</v>
      </c>
      <c r="S25" s="42">
        <v>100</v>
      </c>
      <c r="T25" s="42">
        <v>102.01948594411252</v>
      </c>
      <c r="U25" s="42">
        <v>105.59664115985892</v>
      </c>
      <c r="V25" s="42">
        <v>108.60543283694773</v>
      </c>
      <c r="W25" s="42">
        <v>111.51905629546589</v>
      </c>
      <c r="X25" s="42">
        <v>102.1041088164835</v>
      </c>
      <c r="Y25" s="42">
        <v>107.09088730214071</v>
      </c>
      <c r="Z25" s="42">
        <v>114.29875711143733</v>
      </c>
    </row>
    <row r="26" spans="1:26" x14ac:dyDescent="0.2">
      <c r="A26" s="22" t="s">
        <v>27</v>
      </c>
      <c r="B26" s="22" t="s">
        <v>59</v>
      </c>
      <c r="D26" s="42">
        <v>54.196676822253792</v>
      </c>
      <c r="E26" s="42">
        <v>55.960120302628702</v>
      </c>
      <c r="F26" s="42">
        <v>58.483609265985891</v>
      </c>
      <c r="G26" s="42">
        <v>61.699672242862434</v>
      </c>
      <c r="H26" s="42">
        <v>64.956723673492064</v>
      </c>
      <c r="I26" s="42">
        <v>69.259107691397602</v>
      </c>
      <c r="J26" s="42">
        <v>75.141405805263261</v>
      </c>
      <c r="K26" s="42">
        <v>83.280744768016817</v>
      </c>
      <c r="L26" s="42">
        <v>87.92355307776802</v>
      </c>
      <c r="M26" s="42">
        <v>83.126853926826229</v>
      </c>
      <c r="N26" s="42">
        <v>88.358263848260052</v>
      </c>
      <c r="O26" s="42">
        <v>90.688623620537371</v>
      </c>
      <c r="P26" s="42">
        <v>91.920380645633557</v>
      </c>
      <c r="Q26" s="42">
        <v>92.522243792442936</v>
      </c>
      <c r="R26" s="42">
        <v>95.042894976603918</v>
      </c>
      <c r="S26" s="42">
        <v>100</v>
      </c>
      <c r="T26" s="42">
        <v>101.93168088252823</v>
      </c>
      <c r="U26" s="42">
        <v>104.96943595781556</v>
      </c>
      <c r="V26" s="42">
        <v>108.95240712719368</v>
      </c>
      <c r="W26" s="42">
        <v>111.79101918593466</v>
      </c>
      <c r="X26" s="42">
        <v>106.91832390198179</v>
      </c>
      <c r="Y26" s="42">
        <v>110.14776212356055</v>
      </c>
      <c r="Z26" s="42">
        <v>111.9394845451191</v>
      </c>
    </row>
    <row r="27" spans="1:26" x14ac:dyDescent="0.2">
      <c r="A27" s="22" t="s">
        <v>25</v>
      </c>
      <c r="B27" s="22" t="s">
        <v>58</v>
      </c>
      <c r="D27" s="42">
        <v>81.2249551831014</v>
      </c>
      <c r="E27" s="42">
        <v>84.419491900817235</v>
      </c>
      <c r="F27" s="42">
        <v>86.725006371080511</v>
      </c>
      <c r="G27" s="42">
        <v>89.31105549119107</v>
      </c>
      <c r="H27" s="42">
        <v>92.100057034298658</v>
      </c>
      <c r="I27" s="42">
        <v>95.463580748344441</v>
      </c>
      <c r="J27" s="42">
        <v>99.380191116373041</v>
      </c>
      <c r="K27" s="42">
        <v>102.96253726405098</v>
      </c>
      <c r="L27" s="42">
        <v>103.87596393107088</v>
      </c>
      <c r="M27" s="42">
        <v>99.966870836653399</v>
      </c>
      <c r="N27" s="42">
        <v>100.12982641790943</v>
      </c>
      <c r="O27" s="42">
        <v>99.31439589730023</v>
      </c>
      <c r="P27" s="42">
        <v>96.375245141826397</v>
      </c>
      <c r="Q27" s="42">
        <v>94.9918800191478</v>
      </c>
      <c r="R27" s="42">
        <v>96.306480350706877</v>
      </c>
      <c r="S27" s="42">
        <v>100</v>
      </c>
      <c r="T27" s="42">
        <v>103.03130111776542</v>
      </c>
      <c r="U27" s="42">
        <v>106.09508241244713</v>
      </c>
      <c r="V27" s="42">
        <v>108.52337152255129</v>
      </c>
      <c r="W27" s="42">
        <v>110.78629150412017</v>
      </c>
      <c r="X27" s="42">
        <v>98.796017132727712</v>
      </c>
      <c r="Y27" s="42">
        <v>103.86371449957578</v>
      </c>
      <c r="Z27" s="42">
        <v>108.69346982280925</v>
      </c>
    </row>
    <row r="28" spans="1:26" x14ac:dyDescent="0.2">
      <c r="A28" s="22" t="s">
        <v>24</v>
      </c>
      <c r="B28" s="22" t="s">
        <v>57</v>
      </c>
      <c r="D28" s="42">
        <v>72.221961519578954</v>
      </c>
      <c r="E28" s="42">
        <v>73.268817411607444</v>
      </c>
      <c r="F28" s="42">
        <v>74.878475877027711</v>
      </c>
      <c r="G28" s="42">
        <v>76.608027047957691</v>
      </c>
      <c r="H28" s="42">
        <v>79.930406636055196</v>
      </c>
      <c r="I28" s="42">
        <v>82.215459956589456</v>
      </c>
      <c r="J28" s="42">
        <v>86.048980020060483</v>
      </c>
      <c r="K28" s="42">
        <v>89.008395846896249</v>
      </c>
      <c r="L28" s="42">
        <v>88.607360206858033</v>
      </c>
      <c r="M28" s="42">
        <v>84.761985924242254</v>
      </c>
      <c r="N28" s="42">
        <v>89.807110458021299</v>
      </c>
      <c r="O28" s="42">
        <v>92.676746717659398</v>
      </c>
      <c r="P28" s="42">
        <v>92.131525094664397</v>
      </c>
      <c r="Q28" s="42">
        <v>93.225841008835502</v>
      </c>
      <c r="R28" s="42">
        <v>95.703596307239536</v>
      </c>
      <c r="S28" s="42">
        <v>100</v>
      </c>
      <c r="T28" s="42">
        <v>102.07059306404014</v>
      </c>
      <c r="U28" s="42">
        <v>104.69168876985181</v>
      </c>
      <c r="V28" s="42">
        <v>106.73320127794949</v>
      </c>
      <c r="W28" s="42">
        <v>108.85313108315192</v>
      </c>
      <c r="X28" s="42">
        <v>106.49078657218671</v>
      </c>
      <c r="Y28" s="42">
        <v>111.89528424892679</v>
      </c>
      <c r="Z28" s="42">
        <v>115.18500058477701</v>
      </c>
    </row>
    <row r="29" spans="1:26" x14ac:dyDescent="0.2">
      <c r="A29" s="22" t="s">
        <v>23</v>
      </c>
      <c r="B29" s="22" t="s">
        <v>56</v>
      </c>
      <c r="D29" s="42">
        <v>75.728635856211156</v>
      </c>
      <c r="E29" s="42">
        <v>76.92198108644061</v>
      </c>
      <c r="F29" s="42">
        <v>76.917745355018752</v>
      </c>
      <c r="G29" s="42">
        <v>76.881712232242833</v>
      </c>
      <c r="H29" s="42">
        <v>79.050950829964052</v>
      </c>
      <c r="I29" s="42">
        <v>81.329704372306892</v>
      </c>
      <c r="J29" s="42">
        <v>84.595098671170859</v>
      </c>
      <c r="K29" s="42">
        <v>87.97528312653553</v>
      </c>
      <c r="L29" s="42">
        <v>90.399452250039559</v>
      </c>
      <c r="M29" s="42">
        <v>88.519474952158987</v>
      </c>
      <c r="N29" s="42">
        <v>91.412381578009956</v>
      </c>
      <c r="O29" s="42">
        <v>93.167906933403913</v>
      </c>
      <c r="P29" s="42">
        <v>94.301941135624318</v>
      </c>
      <c r="Q29" s="42">
        <v>96.019809016215305</v>
      </c>
      <c r="R29" s="42">
        <v>98.369264726519035</v>
      </c>
      <c r="S29" s="42">
        <v>100</v>
      </c>
      <c r="T29" s="42">
        <v>102.04518658435263</v>
      </c>
      <c r="U29" s="42">
        <v>103.66241883795061</v>
      </c>
      <c r="V29" s="42">
        <v>106.68615310136187</v>
      </c>
      <c r="W29" s="42">
        <v>107.97811376666388</v>
      </c>
      <c r="X29" s="42">
        <v>105.39438592511932</v>
      </c>
      <c r="Y29" s="42">
        <v>109.28570685517552</v>
      </c>
      <c r="Z29" s="42">
        <v>111.56572019289972</v>
      </c>
    </row>
    <row r="30" spans="1:26" x14ac:dyDescent="0.2">
      <c r="A30" t="s">
        <v>113</v>
      </c>
      <c r="B30" s="22" t="s">
        <v>54</v>
      </c>
      <c r="D30" s="42">
        <v>47.879080082067311</v>
      </c>
      <c r="E30" s="42">
        <v>45.126028454082359</v>
      </c>
      <c r="F30" s="42">
        <v>48.035629110882958</v>
      </c>
      <c r="G30" s="42">
        <v>50.804021869888253</v>
      </c>
      <c r="H30" s="42">
        <v>55.780751658432145</v>
      </c>
      <c r="I30" s="42">
        <v>60.796726138194849</v>
      </c>
      <c r="J30" s="42">
        <v>65.020875763460822</v>
      </c>
      <c r="K30" s="42">
        <v>68.300209444648303</v>
      </c>
      <c r="L30" s="42">
        <v>68.85687252040826</v>
      </c>
      <c r="M30" s="42">
        <v>65.535799583391608</v>
      </c>
      <c r="N30" s="42">
        <v>71.058569356353999</v>
      </c>
      <c r="O30" s="42">
        <v>79.017207708322005</v>
      </c>
      <c r="P30" s="42">
        <v>82.80094192745949</v>
      </c>
      <c r="Q30" s="42">
        <v>89.827277394847727</v>
      </c>
      <c r="R30" s="42">
        <v>94.264489025876173</v>
      </c>
      <c r="S30" s="42">
        <v>100</v>
      </c>
      <c r="T30" s="42">
        <v>103.32308431204778</v>
      </c>
      <c r="U30" s="42">
        <v>111.07437951430218</v>
      </c>
      <c r="V30" s="42">
        <v>114.38426879472878</v>
      </c>
      <c r="W30" s="42">
        <v>115.2805955841112</v>
      </c>
      <c r="X30" s="42">
        <v>117.51707604735614</v>
      </c>
      <c r="Y30" s="42">
        <v>130.85937279343912</v>
      </c>
      <c r="Z30" s="42">
        <v>137.8132253565193</v>
      </c>
    </row>
    <row r="31" spans="1:26" x14ac:dyDescent="0.2">
      <c r="A31" s="22" t="s">
        <v>22</v>
      </c>
      <c r="B31" s="22" t="s">
        <v>53</v>
      </c>
      <c r="D31" s="42">
        <v>78.103732835464584</v>
      </c>
      <c r="E31" s="42">
        <v>79.733383606483287</v>
      </c>
      <c r="F31" s="42">
        <v>81.615766805596238</v>
      </c>
      <c r="G31" s="42">
        <v>83.944502237598869</v>
      </c>
      <c r="H31" s="42">
        <v>85.975956536473319</v>
      </c>
      <c r="I31" s="42">
        <v>88.202294285413629</v>
      </c>
      <c r="J31" s="42">
        <v>90.40913716872177</v>
      </c>
      <c r="K31" s="42">
        <v>91.872124100495924</v>
      </c>
      <c r="L31" s="42">
        <v>90.721950376993263</v>
      </c>
      <c r="M31" s="42">
        <v>88.285783211334774</v>
      </c>
      <c r="N31" s="42">
        <v>90.016575239926269</v>
      </c>
      <c r="O31" s="42">
        <v>91.330338593443344</v>
      </c>
      <c r="P31" s="42">
        <v>92.772967470417356</v>
      </c>
      <c r="Q31" s="42">
        <v>94.786303404269006</v>
      </c>
      <c r="R31" s="42">
        <v>97.526068342825013</v>
      </c>
      <c r="S31" s="42">
        <v>100</v>
      </c>
      <c r="T31" s="42">
        <v>102.22987150239021</v>
      </c>
      <c r="U31" s="42">
        <v>104.28525361655403</v>
      </c>
      <c r="V31" s="42">
        <v>106.01260823656938</v>
      </c>
      <c r="W31" s="42">
        <v>107.32970991468036</v>
      </c>
      <c r="X31" s="42">
        <v>99.775797127513059</v>
      </c>
      <c r="Y31" s="42">
        <v>105.2757251089586</v>
      </c>
      <c r="Z31" s="42">
        <v>109.93534545341635</v>
      </c>
    </row>
    <row r="32" spans="1:26" x14ac:dyDescent="0.2">
      <c r="A32" s="22" t="s">
        <v>21</v>
      </c>
      <c r="B32" s="22" t="s">
        <v>52</v>
      </c>
      <c r="D32" s="42">
        <v>75.313000738080547</v>
      </c>
      <c r="E32" s="42">
        <v>76.592628609349603</v>
      </c>
      <c r="F32" s="42">
        <v>77.751303019898458</v>
      </c>
      <c r="G32" s="42">
        <v>79.718312889596788</v>
      </c>
      <c r="H32" s="42">
        <v>82.590311744819459</v>
      </c>
      <c r="I32" s="42">
        <v>85.542108273008012</v>
      </c>
      <c r="J32" s="42">
        <v>88.064957669111365</v>
      </c>
      <c r="K32" s="42">
        <v>89.997047087256192</v>
      </c>
      <c r="L32" s="42">
        <v>90.517048866226673</v>
      </c>
      <c r="M32" s="42">
        <v>88.77592783928128</v>
      </c>
      <c r="N32" s="42">
        <v>89.987277123795394</v>
      </c>
      <c r="O32" s="42">
        <v>91.637476279621694</v>
      </c>
      <c r="P32" s="42">
        <v>93.563701618111139</v>
      </c>
      <c r="Q32" s="42">
        <v>95.386162883177178</v>
      </c>
      <c r="R32" s="42">
        <v>97.465340832037754</v>
      </c>
      <c r="S32" s="42">
        <v>100</v>
      </c>
      <c r="T32" s="42">
        <v>101.92012936772208</v>
      </c>
      <c r="U32" s="42">
        <v>104.07599873379435</v>
      </c>
      <c r="V32" s="42">
        <v>106.9492672077281</v>
      </c>
      <c r="W32" s="42">
        <v>108.82698871101428</v>
      </c>
      <c r="X32" s="42">
        <v>105.98910701949231</v>
      </c>
      <c r="Y32" s="42">
        <v>110.63211445891382</v>
      </c>
      <c r="Z32" s="42">
        <v>112.67485158214834</v>
      </c>
    </row>
    <row r="33" spans="1:26" x14ac:dyDescent="0.2">
      <c r="A33" s="28"/>
      <c r="B33" s="28"/>
      <c r="D33" s="42"/>
      <c r="E33" s="42"/>
      <c r="F33" s="42"/>
      <c r="G33" s="42"/>
      <c r="H33" s="42"/>
      <c r="I33" s="42"/>
      <c r="J33" s="42"/>
      <c r="K33" s="42"/>
      <c r="L33" s="42"/>
      <c r="M33" s="42"/>
      <c r="N33" s="42"/>
      <c r="O33" s="42"/>
      <c r="P33" s="42"/>
      <c r="Q33" s="42"/>
      <c r="R33" s="42"/>
      <c r="S33" s="42"/>
      <c r="T33" s="42"/>
      <c r="U33" s="42"/>
      <c r="V33" s="42"/>
      <c r="W33" s="42"/>
      <c r="X33" s="42"/>
      <c r="Y33" s="42"/>
      <c r="Z33" s="42"/>
    </row>
    <row r="34" spans="1:26" x14ac:dyDescent="0.2">
      <c r="A34" s="22" t="s">
        <v>17</v>
      </c>
      <c r="B34" s="22" t="s">
        <v>51</v>
      </c>
      <c r="D34" s="42">
        <v>54.132215231862155</v>
      </c>
      <c r="E34" s="42">
        <v>55.839564574118675</v>
      </c>
      <c r="F34" s="42">
        <v>57.627988325114359</v>
      </c>
      <c r="G34" s="42">
        <v>60.349901609447414</v>
      </c>
      <c r="H34" s="42">
        <v>64.377810378074159</v>
      </c>
      <c r="I34" s="42">
        <v>68.135573136985471</v>
      </c>
      <c r="J34" s="42">
        <v>72.257764047416899</v>
      </c>
      <c r="K34" s="42">
        <v>75.992217859160277</v>
      </c>
      <c r="L34" s="42">
        <v>78.871861396014481</v>
      </c>
      <c r="M34" s="42">
        <v>77.990039210016377</v>
      </c>
      <c r="N34" s="42">
        <v>82.553747602423002</v>
      </c>
      <c r="O34" s="42">
        <v>87.69180860792973</v>
      </c>
      <c r="P34" s="42">
        <v>93.089537224565987</v>
      </c>
      <c r="Q34" s="42">
        <v>96.169413046532668</v>
      </c>
      <c r="R34" s="42">
        <v>97.893391279810061</v>
      </c>
      <c r="S34" s="42">
        <v>100</v>
      </c>
      <c r="T34" s="42">
        <v>101.75303895111925</v>
      </c>
      <c r="U34" s="42">
        <v>103.13453792179673</v>
      </c>
      <c r="V34" s="42">
        <v>107.24963572981467</v>
      </c>
      <c r="W34" s="42">
        <v>108.07603602159821</v>
      </c>
      <c r="X34" s="42">
        <v>101.61500479891852</v>
      </c>
      <c r="Y34" s="42">
        <v>113.47167508426328</v>
      </c>
      <c r="Z34" s="42">
        <v>115.64584049745119</v>
      </c>
    </row>
    <row r="35" spans="1:26" x14ac:dyDescent="0.2">
      <c r="A35" s="22" t="s">
        <v>14</v>
      </c>
      <c r="B35" s="22" t="s">
        <v>50</v>
      </c>
      <c r="D35" s="42">
        <v>60.785068819497603</v>
      </c>
      <c r="E35" s="42">
        <v>64.434408999574032</v>
      </c>
      <c r="F35" s="42">
        <v>68.797494895950535</v>
      </c>
      <c r="G35" s="42">
        <v>74.026286004088149</v>
      </c>
      <c r="H35" s="42">
        <v>79.063035169621884</v>
      </c>
      <c r="I35" s="42">
        <v>86.594924237926534</v>
      </c>
      <c r="J35" s="42">
        <v>95.05142180088778</v>
      </c>
      <c r="K35" s="42">
        <v>102.25550128442967</v>
      </c>
      <c r="L35" s="42">
        <v>97.007753732808098</v>
      </c>
      <c r="M35" s="42">
        <v>82.816431391480876</v>
      </c>
      <c r="N35" s="42">
        <v>84.840686936995681</v>
      </c>
      <c r="O35" s="42">
        <v>91.002737940431288</v>
      </c>
      <c r="P35" s="42">
        <v>93.940488240614798</v>
      </c>
      <c r="Q35" s="42">
        <v>95.310543041197164</v>
      </c>
      <c r="R35" s="42">
        <v>98.180691173687791</v>
      </c>
      <c r="S35" s="42">
        <v>100</v>
      </c>
      <c r="T35" s="42">
        <v>103.15556573044596</v>
      </c>
      <c r="U35" s="42">
        <v>109.13037743131865</v>
      </c>
      <c r="V35" s="42">
        <v>113.26009723037023</v>
      </c>
      <c r="W35" s="42">
        <v>117.49569025207271</v>
      </c>
      <c r="X35" s="42">
        <v>116.84828360404599</v>
      </c>
      <c r="Y35" s="42">
        <v>126.21188404080554</v>
      </c>
      <c r="Z35" s="42">
        <v>127.27060384645907</v>
      </c>
    </row>
    <row r="36" spans="1:26" x14ac:dyDescent="0.2">
      <c r="A36" s="22" t="s">
        <v>6</v>
      </c>
      <c r="B36" s="22" t="s">
        <v>99</v>
      </c>
      <c r="D36" s="42">
        <v>60.77547004109762</v>
      </c>
      <c r="E36" s="42">
        <v>60.978921774897387</v>
      </c>
      <c r="F36" s="42">
        <v>60.90841771838096</v>
      </c>
      <c r="G36" s="42">
        <v>61.757499757345286</v>
      </c>
      <c r="H36" s="42">
        <v>64.712633212634088</v>
      </c>
      <c r="I36" s="42">
        <v>67.387704158416597</v>
      </c>
      <c r="J36" s="42">
        <v>71.149650123044012</v>
      </c>
      <c r="K36" s="42">
        <v>75.442364146487861</v>
      </c>
      <c r="L36" s="42">
        <v>77.895425807641928</v>
      </c>
      <c r="M36" s="42">
        <v>78.58335142613322</v>
      </c>
      <c r="N36" s="42">
        <v>83.037730407665194</v>
      </c>
      <c r="O36" s="42">
        <v>87.655376205224684</v>
      </c>
      <c r="P36" s="42">
        <v>89.923774418963561</v>
      </c>
      <c r="Q36" s="42">
        <v>93.894358798004433</v>
      </c>
      <c r="R36" s="42">
        <v>97.574378548595774</v>
      </c>
      <c r="S36" s="42">
        <v>100</v>
      </c>
      <c r="T36" s="42">
        <v>104.52166533181737</v>
      </c>
      <c r="U36" s="42">
        <v>108.99146160544916</v>
      </c>
      <c r="V36" s="42">
        <v>113.42784997142758</v>
      </c>
      <c r="W36" s="42">
        <v>118.14201350201326</v>
      </c>
      <c r="X36" s="42">
        <v>115.9479387975273</v>
      </c>
      <c r="Y36" s="42">
        <v>125.93345635402186</v>
      </c>
      <c r="Z36" s="42">
        <v>133.81636674741461</v>
      </c>
    </row>
    <row r="37" spans="1:26" hidden="1" x14ac:dyDescent="0.2">
      <c r="A37" s="22" t="s">
        <v>48</v>
      </c>
      <c r="B37" s="22" t="s">
        <v>47</v>
      </c>
      <c r="D37" s="42"/>
      <c r="E37" s="42"/>
      <c r="F37" s="42"/>
      <c r="G37" s="42"/>
      <c r="H37" s="42"/>
      <c r="I37" s="42"/>
      <c r="J37" s="42"/>
      <c r="K37" s="42"/>
      <c r="L37" s="42"/>
      <c r="M37" s="42"/>
      <c r="N37" s="42"/>
      <c r="O37" s="42"/>
      <c r="P37" s="42"/>
      <c r="Q37" s="42"/>
      <c r="R37" s="42"/>
      <c r="S37" s="42"/>
      <c r="T37" s="42"/>
      <c r="U37" s="42"/>
      <c r="V37" s="42"/>
      <c r="W37" s="42"/>
      <c r="X37" s="42"/>
      <c r="Y37" s="42"/>
      <c r="Z37" s="42"/>
    </row>
    <row r="38" spans="1:26" x14ac:dyDescent="0.2">
      <c r="A38" s="22" t="s">
        <v>26</v>
      </c>
      <c r="B38" s="22" t="s">
        <v>46</v>
      </c>
      <c r="D38" s="42">
        <v>74.932305888927161</v>
      </c>
      <c r="E38" s="42">
        <v>77.34255053738795</v>
      </c>
      <c r="F38" s="42">
        <v>80.053869923088172</v>
      </c>
      <c r="G38" s="42">
        <v>82.423673265789446</v>
      </c>
      <c r="H38" s="42">
        <v>86.016678688566188</v>
      </c>
      <c r="I38" s="42">
        <v>89.283565573652652</v>
      </c>
      <c r="J38" s="42">
        <v>94.414155556242832</v>
      </c>
      <c r="K38" s="42">
        <v>101.00441623669614</v>
      </c>
      <c r="L38" s="42">
        <v>104.5495118882953</v>
      </c>
      <c r="M38" s="42">
        <v>96.657655705335173</v>
      </c>
      <c r="N38" s="42">
        <v>97.956490238618741</v>
      </c>
      <c r="O38" s="42">
        <v>98.800218247916774</v>
      </c>
      <c r="P38" s="42">
        <v>96.19244741149214</v>
      </c>
      <c r="Q38" s="42">
        <v>95.202355257582212</v>
      </c>
      <c r="R38" s="42">
        <v>97.837705975465823</v>
      </c>
      <c r="S38" s="42">
        <v>100</v>
      </c>
      <c r="T38" s="42">
        <v>103.19185397692335</v>
      </c>
      <c r="U38" s="42">
        <v>108.1609320044159</v>
      </c>
      <c r="V38" s="42">
        <v>112.97881663102979</v>
      </c>
      <c r="W38" s="42">
        <v>116.87780649916355</v>
      </c>
      <c r="X38" s="42">
        <v>111.82708338913277</v>
      </c>
      <c r="Y38" s="42">
        <v>121.009273921491</v>
      </c>
      <c r="Z38" s="42">
        <v>127.10994055544094</v>
      </c>
    </row>
    <row r="39" spans="1:26" x14ac:dyDescent="0.2">
      <c r="A39" s="22" t="s">
        <v>35</v>
      </c>
      <c r="B39" s="22" t="s">
        <v>45</v>
      </c>
      <c r="D39" s="42">
        <v>58.413540849705051</v>
      </c>
      <c r="E39" s="42">
        <v>62.110108355162502</v>
      </c>
      <c r="F39" s="42">
        <v>66.511904797222172</v>
      </c>
      <c r="G39" s="42">
        <v>72.11386576094894</v>
      </c>
      <c r="H39" s="42">
        <v>78.086316840226999</v>
      </c>
      <c r="I39" s="42">
        <v>86.45344307181476</v>
      </c>
      <c r="J39" s="42">
        <v>96.79777363679014</v>
      </c>
      <c r="K39" s="42">
        <v>106.42237928981329</v>
      </c>
      <c r="L39" s="42">
        <v>102.9713142211144</v>
      </c>
      <c r="M39" s="42">
        <v>88.299669462012915</v>
      </c>
      <c r="N39" s="42">
        <v>84.351842226347756</v>
      </c>
      <c r="O39" s="42">
        <v>86.514980529307195</v>
      </c>
      <c r="P39" s="42">
        <v>92.603313971277174</v>
      </c>
      <c r="Q39" s="42">
        <v>94.465330391892635</v>
      </c>
      <c r="R39" s="42">
        <v>96.26026297933663</v>
      </c>
      <c r="S39" s="42">
        <v>100</v>
      </c>
      <c r="T39" s="42">
        <v>102.367609469389</v>
      </c>
      <c r="U39" s="42">
        <v>105.75913945835113</v>
      </c>
      <c r="V39" s="42">
        <v>109.97837956159108</v>
      </c>
      <c r="W39" s="42">
        <v>112.71060145564607</v>
      </c>
      <c r="X39" s="42">
        <v>108.46246247962064</v>
      </c>
      <c r="Y39" s="42">
        <v>113.32382855913477</v>
      </c>
      <c r="Z39" s="42">
        <v>115.89868005407152</v>
      </c>
    </row>
    <row r="40" spans="1:26" x14ac:dyDescent="0.2">
      <c r="A40" s="22" t="s">
        <v>34</v>
      </c>
      <c r="B40" s="22" t="s">
        <v>44</v>
      </c>
      <c r="D40" s="42">
        <v>54.250518452302408</v>
      </c>
      <c r="E40" s="42">
        <v>57.790965012245479</v>
      </c>
      <c r="F40" s="42">
        <v>61.692674787481465</v>
      </c>
      <c r="G40" s="42">
        <v>68.2110943600035</v>
      </c>
      <c r="H40" s="42">
        <v>72.692219641369206</v>
      </c>
      <c r="I40" s="42">
        <v>78.313048764166268</v>
      </c>
      <c r="J40" s="42">
        <v>84.119270572544508</v>
      </c>
      <c r="K40" s="42">
        <v>93.462803237468677</v>
      </c>
      <c r="L40" s="42">
        <v>95.906318490674522</v>
      </c>
      <c r="M40" s="42">
        <v>81.675153110392245</v>
      </c>
      <c r="N40" s="42">
        <v>83.023804285669797</v>
      </c>
      <c r="O40" s="42">
        <v>88.037620297410797</v>
      </c>
      <c r="P40" s="42">
        <v>91.421669365540254</v>
      </c>
      <c r="Q40" s="42">
        <v>94.66720381425236</v>
      </c>
      <c r="R40" s="42">
        <v>98.015593754558196</v>
      </c>
      <c r="S40" s="42">
        <v>100</v>
      </c>
      <c r="T40" s="42">
        <v>102.51882602453361</v>
      </c>
      <c r="U40" s="42">
        <v>106.90929625791688</v>
      </c>
      <c r="V40" s="42">
        <v>111.17851739544827</v>
      </c>
      <c r="W40" s="42">
        <v>116.26356587365149</v>
      </c>
      <c r="X40" s="42">
        <v>116.1095980431208</v>
      </c>
      <c r="Y40" s="42">
        <v>121.91914407633186</v>
      </c>
      <c r="Z40" s="42">
        <v>124.97988873751721</v>
      </c>
    </row>
    <row r="41" spans="1:26" x14ac:dyDescent="0.2">
      <c r="A41" s="22" t="s">
        <v>43</v>
      </c>
      <c r="B41" s="22" t="s">
        <v>42</v>
      </c>
      <c r="D41" s="42">
        <v>53.561859115117322</v>
      </c>
      <c r="E41" s="42">
        <v>54.460588025284878</v>
      </c>
      <c r="F41" s="42">
        <v>55.824207312626108</v>
      </c>
      <c r="G41" s="42">
        <v>58.011682940501125</v>
      </c>
      <c r="H41" s="42">
        <v>61.105411970724511</v>
      </c>
      <c r="I41" s="42">
        <v>63.981374405551122</v>
      </c>
      <c r="J41" s="42">
        <v>68.278918692129849</v>
      </c>
      <c r="K41" s="42">
        <v>72.879685216100086</v>
      </c>
      <c r="L41" s="42">
        <v>75.272650832239535</v>
      </c>
      <c r="M41" s="42">
        <v>76.130494366215444</v>
      </c>
      <c r="N41" s="42">
        <v>79.552300598480301</v>
      </c>
      <c r="O41" s="42">
        <v>85.07950846405096</v>
      </c>
      <c r="P41" s="42">
        <v>88.408360066077677</v>
      </c>
      <c r="Q41" s="42">
        <v>92.947239103126734</v>
      </c>
      <c r="R41" s="42">
        <v>97.12896402951354</v>
      </c>
      <c r="S41" s="42">
        <v>100</v>
      </c>
      <c r="T41" s="42">
        <v>102.0873827978908</v>
      </c>
      <c r="U41" s="42">
        <v>103.47511851580542</v>
      </c>
      <c r="V41" s="42">
        <v>106.12855595182016</v>
      </c>
      <c r="W41" s="42">
        <v>109.51071997805826</v>
      </c>
      <c r="X41" s="42">
        <v>101.79223881832158</v>
      </c>
      <c r="Y41" s="42">
        <v>112.54484927402622</v>
      </c>
      <c r="Z41" s="42">
        <v>121.69237696175944</v>
      </c>
    </row>
    <row r="42" spans="1:26" x14ac:dyDescent="0.2">
      <c r="A42" s="22" t="s">
        <v>41</v>
      </c>
      <c r="B42" s="22" t="s">
        <v>39</v>
      </c>
      <c r="D42" s="42">
        <v>53.905002328949834</v>
      </c>
      <c r="E42" s="42">
        <v>55.786917475287495</v>
      </c>
      <c r="F42" s="42">
        <v>57.693086476021719</v>
      </c>
      <c r="G42" s="42">
        <v>60.18380087871558</v>
      </c>
      <c r="H42" s="42">
        <v>62.846693474875877</v>
      </c>
      <c r="I42" s="42">
        <v>65.345896757609594</v>
      </c>
      <c r="J42" s="42">
        <v>70.133591606239563</v>
      </c>
      <c r="K42" s="42">
        <v>75.895159469866073</v>
      </c>
      <c r="L42" s="42">
        <v>79.491204883970582</v>
      </c>
      <c r="M42" s="42">
        <v>78.796884337795888</v>
      </c>
      <c r="N42" s="42">
        <v>83.02066765102785</v>
      </c>
      <c r="O42" s="42">
        <v>86.676200006407328</v>
      </c>
      <c r="P42" s="42">
        <v>90.908245586485322</v>
      </c>
      <c r="Q42" s="42">
        <v>93.17619345892993</v>
      </c>
      <c r="R42" s="42">
        <v>96.476596449472197</v>
      </c>
      <c r="S42" s="42">
        <v>100</v>
      </c>
      <c r="T42" s="42">
        <v>104.20432304839862</v>
      </c>
      <c r="U42" s="42">
        <v>108.53682566900038</v>
      </c>
      <c r="V42" s="42">
        <v>111.37604536118809</v>
      </c>
      <c r="W42" s="42">
        <v>114.06857398057394</v>
      </c>
      <c r="X42" s="42">
        <v>109.44776097211597</v>
      </c>
      <c r="Y42" s="42">
        <v>117.74342516280312</v>
      </c>
      <c r="Z42" s="42">
        <v>122.78249322518123</v>
      </c>
    </row>
    <row r="43" spans="1:26" x14ac:dyDescent="0.2">
      <c r="D43" s="42"/>
      <c r="E43" s="42"/>
      <c r="F43" s="42"/>
      <c r="G43" s="42"/>
      <c r="H43" s="42"/>
      <c r="I43" s="42"/>
      <c r="J43" s="42"/>
      <c r="K43" s="42"/>
      <c r="L43" s="42"/>
      <c r="M43" s="42"/>
      <c r="N43" s="42"/>
      <c r="O43" s="42"/>
      <c r="P43" s="42"/>
      <c r="Q43" s="42"/>
      <c r="R43" s="42"/>
      <c r="S43" s="42"/>
      <c r="T43" s="42"/>
      <c r="U43" s="42"/>
      <c r="V43" s="42"/>
      <c r="W43" s="42"/>
      <c r="X43" s="42"/>
      <c r="Y43" s="42"/>
      <c r="Z43" s="42"/>
    </row>
    <row r="44" spans="1:26" hidden="1" x14ac:dyDescent="0.2">
      <c r="A44" s="22" t="s">
        <v>98</v>
      </c>
      <c r="D44" s="15"/>
      <c r="E44" s="15"/>
      <c r="F44" s="15"/>
      <c r="G44" s="15"/>
      <c r="H44" s="15"/>
      <c r="I44" s="41"/>
      <c r="J44" s="15"/>
      <c r="K44" s="15"/>
      <c r="L44" s="40"/>
      <c r="M44" s="40"/>
      <c r="N44" s="40"/>
      <c r="O44" s="40"/>
      <c r="P44" s="40"/>
      <c r="Q44" s="15"/>
      <c r="R44" s="15"/>
      <c r="S44" s="15"/>
    </row>
    <row r="45" spans="1:26" hidden="1" x14ac:dyDescent="0.2">
      <c r="A45" s="22" t="s">
        <v>97</v>
      </c>
      <c r="D45" s="15"/>
      <c r="E45" s="15"/>
      <c r="F45" s="15"/>
      <c r="G45" s="15"/>
      <c r="H45" s="15"/>
      <c r="I45" s="41"/>
      <c r="J45" s="15"/>
      <c r="K45" s="15"/>
      <c r="L45" s="40"/>
      <c r="M45" s="40"/>
      <c r="N45" s="40"/>
      <c r="O45" s="40"/>
      <c r="P45" s="40"/>
      <c r="Q45" s="15"/>
      <c r="R45" s="15"/>
      <c r="S45" s="15"/>
    </row>
    <row r="46" spans="1:26" hidden="1" x14ac:dyDescent="0.2">
      <c r="A46" t="s">
        <v>96</v>
      </c>
      <c r="D46" s="6">
        <f t="shared" ref="D46:Z46" si="0">AVERAGE(D4:D5,D7:D16,D18:D19,D21:D29,D31:D32,D34:D36,D38:D40)</f>
        <v>73.274456198458154</v>
      </c>
      <c r="E46" s="6">
        <f t="shared" si="0"/>
        <v>75.325005862740397</v>
      </c>
      <c r="F46" s="6">
        <f t="shared" si="0"/>
        <v>77.207765274098193</v>
      </c>
      <c r="G46" s="6">
        <f t="shared" si="0"/>
        <v>79.265713638418788</v>
      </c>
      <c r="H46" s="6">
        <f t="shared" si="0"/>
        <v>82.518154908609262</v>
      </c>
      <c r="I46" s="6">
        <f t="shared" si="0"/>
        <v>85.513048422915048</v>
      </c>
      <c r="J46" s="6">
        <f t="shared" si="0"/>
        <v>89.57093346276487</v>
      </c>
      <c r="K46" s="6">
        <f t="shared" si="0"/>
        <v>93.775929612127584</v>
      </c>
      <c r="L46" s="6">
        <f t="shared" si="0"/>
        <v>94.430463535092045</v>
      </c>
      <c r="M46" s="6">
        <f t="shared" si="0"/>
        <v>90.011973116095149</v>
      </c>
      <c r="N46" s="6">
        <f t="shared" si="0"/>
        <v>91.734732808351168</v>
      </c>
      <c r="O46" s="6">
        <f t="shared" si="0"/>
        <v>93.406661644671601</v>
      </c>
      <c r="P46" s="6">
        <f t="shared" si="0"/>
        <v>93.832359908625492</v>
      </c>
      <c r="Q46" s="6">
        <f t="shared" si="0"/>
        <v>94.817840119404551</v>
      </c>
      <c r="R46" s="6">
        <f t="shared" si="0"/>
        <v>96.961598628854773</v>
      </c>
      <c r="S46" s="6">
        <f t="shared" si="0"/>
        <v>100</v>
      </c>
      <c r="T46" s="6">
        <f t="shared" si="0"/>
        <v>102.49306541501937</v>
      </c>
      <c r="U46" s="6">
        <f t="shared" si="0"/>
        <v>105.82990647814719</v>
      </c>
      <c r="V46" s="6">
        <f t="shared" si="0"/>
        <v>109.0794172099768</v>
      </c>
      <c r="W46" s="6">
        <f t="shared" si="0"/>
        <v>111.73414596517705</v>
      </c>
      <c r="X46" s="6">
        <f t="shared" si="0"/>
        <v>107.51121500533212</v>
      </c>
      <c r="Y46" s="6">
        <f t="shared" si="0"/>
        <v>113.76654278725485</v>
      </c>
      <c r="Z46" s="6">
        <f t="shared" si="0"/>
        <v>118.00632470289145</v>
      </c>
    </row>
    <row r="47" spans="1:26" hidden="1" x14ac:dyDescent="0.2"/>
    <row r="48" spans="1:26" hidden="1" x14ac:dyDescent="0.2"/>
    <row r="49" spans="1:18" x14ac:dyDescent="0.2">
      <c r="A49" s="3" t="s">
        <v>0</v>
      </c>
    </row>
    <row r="50" spans="1:18" x14ac:dyDescent="0.2">
      <c r="L50" s="38"/>
      <c r="M50" s="38"/>
      <c r="N50" s="38"/>
      <c r="O50" s="38"/>
      <c r="P50" s="15"/>
      <c r="Q50" s="15"/>
      <c r="R50" s="15"/>
    </row>
    <row r="51" spans="1:18" x14ac:dyDescent="0.2">
      <c r="L51" s="15"/>
      <c r="M51" s="15"/>
      <c r="N51" s="15"/>
      <c r="O51" s="15"/>
      <c r="P51" s="15"/>
    </row>
    <row r="57" spans="1:18" s="45" customFormat="1" x14ac:dyDescent="0.2">
      <c r="I57" s="46"/>
    </row>
    <row r="58" spans="1:18" s="45" customFormat="1" x14ac:dyDescent="0.2">
      <c r="I58" s="46"/>
    </row>
    <row r="59" spans="1:18" s="45" customFormat="1" x14ac:dyDescent="0.2">
      <c r="I59" s="46"/>
    </row>
    <row r="60" spans="1:18" s="45" customFormat="1" x14ac:dyDescent="0.2">
      <c r="I60" s="46"/>
    </row>
    <row r="61" spans="1:18" s="45" customFormat="1" x14ac:dyDescent="0.2">
      <c r="I61" s="46"/>
    </row>
    <row r="62" spans="1:18" s="45" customFormat="1" x14ac:dyDescent="0.2">
      <c r="I62" s="46"/>
    </row>
    <row r="63" spans="1:18" s="45" customFormat="1" x14ac:dyDescent="0.2">
      <c r="I63" s="46"/>
    </row>
    <row r="64" spans="1:18" s="45" customFormat="1" x14ac:dyDescent="0.2">
      <c r="I64" s="46"/>
    </row>
    <row r="65" spans="9:9" s="45" customFormat="1" x14ac:dyDescent="0.2">
      <c r="I65" s="46"/>
    </row>
    <row r="66" spans="9:9" s="45" customFormat="1" x14ac:dyDescent="0.2">
      <c r="I66" s="46"/>
    </row>
    <row r="67" spans="9:9" s="45" customFormat="1" x14ac:dyDescent="0.2">
      <c r="I67" s="46"/>
    </row>
    <row r="68" spans="9:9" s="45" customFormat="1" x14ac:dyDescent="0.2">
      <c r="I68" s="46"/>
    </row>
    <row r="69" spans="9:9" s="45" customFormat="1" x14ac:dyDescent="0.2">
      <c r="I69" s="46"/>
    </row>
    <row r="70" spans="9:9" s="45" customFormat="1" x14ac:dyDescent="0.2">
      <c r="I70" s="46"/>
    </row>
    <row r="71" spans="9:9" s="45" customFormat="1" x14ac:dyDescent="0.2">
      <c r="I71" s="46"/>
    </row>
    <row r="72" spans="9:9" s="45" customFormat="1" x14ac:dyDescent="0.2">
      <c r="I72" s="46"/>
    </row>
    <row r="73" spans="9:9" s="45" customFormat="1" x14ac:dyDescent="0.2">
      <c r="I73" s="46"/>
    </row>
    <row r="74" spans="9:9" s="45" customFormat="1" x14ac:dyDescent="0.2">
      <c r="I74" s="46"/>
    </row>
    <row r="75" spans="9:9" s="45" customFormat="1" x14ac:dyDescent="0.2">
      <c r="I75" s="46"/>
    </row>
    <row r="76" spans="9:9" s="45" customFormat="1" x14ac:dyDescent="0.2">
      <c r="I76" s="46"/>
    </row>
    <row r="77" spans="9:9" s="45" customFormat="1" x14ac:dyDescent="0.2">
      <c r="I77" s="46"/>
    </row>
    <row r="78" spans="9:9" s="45" customFormat="1" x14ac:dyDescent="0.2">
      <c r="I78" s="46"/>
    </row>
    <row r="79" spans="9:9" s="45" customFormat="1" x14ac:dyDescent="0.2">
      <c r="I79" s="46"/>
    </row>
    <row r="80" spans="9:9" s="45" customFormat="1" x14ac:dyDescent="0.2">
      <c r="I80" s="46"/>
    </row>
    <row r="81" spans="9:9" s="45" customFormat="1" x14ac:dyDescent="0.2">
      <c r="I81" s="46"/>
    </row>
    <row r="82" spans="9:9" s="45" customFormat="1" x14ac:dyDescent="0.2">
      <c r="I82" s="46"/>
    </row>
    <row r="83" spans="9:9" s="45" customFormat="1" x14ac:dyDescent="0.2">
      <c r="I83" s="46"/>
    </row>
    <row r="84" spans="9:9" s="45" customFormat="1" x14ac:dyDescent="0.2">
      <c r="I84" s="46"/>
    </row>
    <row r="85" spans="9:9" s="45" customFormat="1" x14ac:dyDescent="0.2">
      <c r="I85" s="46"/>
    </row>
    <row r="86" spans="9:9" s="45" customFormat="1" x14ac:dyDescent="0.2">
      <c r="I86" s="46"/>
    </row>
    <row r="87" spans="9:9" s="45" customFormat="1" x14ac:dyDescent="0.2">
      <c r="I87" s="46"/>
    </row>
    <row r="88" spans="9:9" s="45" customFormat="1" x14ac:dyDescent="0.2">
      <c r="I88" s="46"/>
    </row>
    <row r="89" spans="9:9" s="45" customFormat="1" x14ac:dyDescent="0.2">
      <c r="I89" s="46"/>
    </row>
    <row r="90" spans="9:9" s="45" customFormat="1" x14ac:dyDescent="0.2">
      <c r="I90" s="46"/>
    </row>
    <row r="91" spans="9:9" s="45" customFormat="1" x14ac:dyDescent="0.2">
      <c r="I91" s="46"/>
    </row>
    <row r="92" spans="9:9" s="45" customFormat="1" x14ac:dyDescent="0.2">
      <c r="I92" s="46"/>
    </row>
    <row r="93" spans="9:9" s="45" customFormat="1" x14ac:dyDescent="0.2">
      <c r="I93" s="46"/>
    </row>
    <row r="94" spans="9:9" s="45" customFormat="1" x14ac:dyDescent="0.2">
      <c r="I94" s="46"/>
    </row>
    <row r="95" spans="9:9" s="45" customFormat="1" x14ac:dyDescent="0.2">
      <c r="I95" s="46"/>
    </row>
    <row r="96" spans="9:9" s="45" customFormat="1" x14ac:dyDescent="0.2">
      <c r="I96" s="46"/>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46CFD-926D-4045-9C66-40D5D5980F43}">
  <sheetPr>
    <pageSetUpPr fitToPage="1"/>
  </sheetPr>
  <dimension ref="A1:BP50"/>
  <sheetViews>
    <sheetView zoomScale="80" zoomScaleNormal="80" workbookViewId="0">
      <selection activeCell="BJ39" sqref="BJ39:BL40"/>
    </sheetView>
  </sheetViews>
  <sheetFormatPr defaultRowHeight="12.75" x14ac:dyDescent="0.2"/>
  <cols>
    <col min="1" max="1" width="35.85546875" customWidth="1"/>
    <col min="2" max="2" width="8.42578125" customWidth="1"/>
    <col min="3" max="22" width="7.42578125" customWidth="1"/>
    <col min="23" max="23" width="7.42578125" style="4" customWidth="1"/>
    <col min="24" max="61" width="7.42578125" customWidth="1"/>
    <col min="62" max="64" width="7.42578125" style="10" customWidth="1"/>
    <col min="65" max="65" width="7.42578125" customWidth="1"/>
    <col min="66" max="67" width="9" customWidth="1"/>
    <col min="271" max="271" width="24" customWidth="1"/>
    <col min="272" max="272" width="6.85546875" customWidth="1"/>
    <col min="273" max="273" width="2" customWidth="1"/>
    <col min="274" max="284" width="7.42578125" customWidth="1"/>
    <col min="285" max="301" width="7.140625" customWidth="1"/>
    <col min="302" max="309" width="8.140625" customWidth="1"/>
    <col min="310" max="318" width="9" customWidth="1"/>
    <col min="319" max="319" width="7.28515625" customWidth="1"/>
    <col min="527" max="527" width="24" customWidth="1"/>
    <col min="528" max="528" width="6.85546875" customWidth="1"/>
    <col min="529" max="529" width="2" customWidth="1"/>
    <col min="530" max="540" width="7.42578125" customWidth="1"/>
    <col min="541" max="557" width="7.140625" customWidth="1"/>
    <col min="558" max="565" width="8.140625" customWidth="1"/>
    <col min="566" max="574" width="9" customWidth="1"/>
    <col min="575" max="575" width="7.28515625" customWidth="1"/>
    <col min="783" max="783" width="24" customWidth="1"/>
    <col min="784" max="784" width="6.85546875" customWidth="1"/>
    <col min="785" max="785" width="2" customWidth="1"/>
    <col min="786" max="796" width="7.42578125" customWidth="1"/>
    <col min="797" max="813" width="7.140625" customWidth="1"/>
    <col min="814" max="821" width="8.140625" customWidth="1"/>
    <col min="822" max="830" width="9" customWidth="1"/>
    <col min="831" max="831" width="7.28515625" customWidth="1"/>
    <col min="1039" max="1039" width="24" customWidth="1"/>
    <col min="1040" max="1040" width="6.85546875" customWidth="1"/>
    <col min="1041" max="1041" width="2" customWidth="1"/>
    <col min="1042" max="1052" width="7.42578125" customWidth="1"/>
    <col min="1053" max="1069" width="7.140625" customWidth="1"/>
    <col min="1070" max="1077" width="8.140625" customWidth="1"/>
    <col min="1078" max="1086" width="9" customWidth="1"/>
    <col min="1087" max="1087" width="7.28515625" customWidth="1"/>
    <col min="1295" max="1295" width="24" customWidth="1"/>
    <col min="1296" max="1296" width="6.85546875" customWidth="1"/>
    <col min="1297" max="1297" width="2" customWidth="1"/>
    <col min="1298" max="1308" width="7.42578125" customWidth="1"/>
    <col min="1309" max="1325" width="7.140625" customWidth="1"/>
    <col min="1326" max="1333" width="8.140625" customWidth="1"/>
    <col min="1334" max="1342" width="9" customWidth="1"/>
    <col min="1343" max="1343" width="7.28515625" customWidth="1"/>
    <col min="1551" max="1551" width="24" customWidth="1"/>
    <col min="1552" max="1552" width="6.85546875" customWidth="1"/>
    <col min="1553" max="1553" width="2" customWidth="1"/>
    <col min="1554" max="1564" width="7.42578125" customWidth="1"/>
    <col min="1565" max="1581" width="7.140625" customWidth="1"/>
    <col min="1582" max="1589" width="8.140625" customWidth="1"/>
    <col min="1590" max="1598" width="9" customWidth="1"/>
    <col min="1599" max="1599" width="7.28515625" customWidth="1"/>
    <col min="1807" max="1807" width="24" customWidth="1"/>
    <col min="1808" max="1808" width="6.85546875" customWidth="1"/>
    <col min="1809" max="1809" width="2" customWidth="1"/>
    <col min="1810" max="1820" width="7.42578125" customWidth="1"/>
    <col min="1821" max="1837" width="7.140625" customWidth="1"/>
    <col min="1838" max="1845" width="8.140625" customWidth="1"/>
    <col min="1846" max="1854" width="9" customWidth="1"/>
    <col min="1855" max="1855" width="7.28515625" customWidth="1"/>
    <col min="2063" max="2063" width="24" customWidth="1"/>
    <col min="2064" max="2064" width="6.85546875" customWidth="1"/>
    <col min="2065" max="2065" width="2" customWidth="1"/>
    <col min="2066" max="2076" width="7.42578125" customWidth="1"/>
    <col min="2077" max="2093" width="7.140625" customWidth="1"/>
    <col min="2094" max="2101" width="8.140625" customWidth="1"/>
    <col min="2102" max="2110" width="9" customWidth="1"/>
    <col min="2111" max="2111" width="7.28515625" customWidth="1"/>
    <col min="2319" max="2319" width="24" customWidth="1"/>
    <col min="2320" max="2320" width="6.85546875" customWidth="1"/>
    <col min="2321" max="2321" width="2" customWidth="1"/>
    <col min="2322" max="2332" width="7.42578125" customWidth="1"/>
    <col min="2333" max="2349" width="7.140625" customWidth="1"/>
    <col min="2350" max="2357" width="8.140625" customWidth="1"/>
    <col min="2358" max="2366" width="9" customWidth="1"/>
    <col min="2367" max="2367" width="7.28515625" customWidth="1"/>
    <col min="2575" max="2575" width="24" customWidth="1"/>
    <col min="2576" max="2576" width="6.85546875" customWidth="1"/>
    <col min="2577" max="2577" width="2" customWidth="1"/>
    <col min="2578" max="2588" width="7.42578125" customWidth="1"/>
    <col min="2589" max="2605" width="7.140625" customWidth="1"/>
    <col min="2606" max="2613" width="8.140625" customWidth="1"/>
    <col min="2614" max="2622" width="9" customWidth="1"/>
    <col min="2623" max="2623" width="7.28515625" customWidth="1"/>
    <col min="2831" max="2831" width="24" customWidth="1"/>
    <col min="2832" max="2832" width="6.85546875" customWidth="1"/>
    <col min="2833" max="2833" width="2" customWidth="1"/>
    <col min="2834" max="2844" width="7.42578125" customWidth="1"/>
    <col min="2845" max="2861" width="7.140625" customWidth="1"/>
    <col min="2862" max="2869" width="8.140625" customWidth="1"/>
    <col min="2870" max="2878" width="9" customWidth="1"/>
    <col min="2879" max="2879" width="7.28515625" customWidth="1"/>
    <col min="3087" max="3087" width="24" customWidth="1"/>
    <col min="3088" max="3088" width="6.85546875" customWidth="1"/>
    <col min="3089" max="3089" width="2" customWidth="1"/>
    <col min="3090" max="3100" width="7.42578125" customWidth="1"/>
    <col min="3101" max="3117" width="7.140625" customWidth="1"/>
    <col min="3118" max="3125" width="8.140625" customWidth="1"/>
    <col min="3126" max="3134" width="9" customWidth="1"/>
    <col min="3135" max="3135" width="7.28515625" customWidth="1"/>
    <col min="3343" max="3343" width="24" customWidth="1"/>
    <col min="3344" max="3344" width="6.85546875" customWidth="1"/>
    <col min="3345" max="3345" width="2" customWidth="1"/>
    <col min="3346" max="3356" width="7.42578125" customWidth="1"/>
    <col min="3357" max="3373" width="7.140625" customWidth="1"/>
    <col min="3374" max="3381" width="8.140625" customWidth="1"/>
    <col min="3382" max="3390" width="9" customWidth="1"/>
    <col min="3391" max="3391" width="7.28515625" customWidth="1"/>
    <col min="3599" max="3599" width="24" customWidth="1"/>
    <col min="3600" max="3600" width="6.85546875" customWidth="1"/>
    <col min="3601" max="3601" width="2" customWidth="1"/>
    <col min="3602" max="3612" width="7.42578125" customWidth="1"/>
    <col min="3613" max="3629" width="7.140625" customWidth="1"/>
    <col min="3630" max="3637" width="8.140625" customWidth="1"/>
    <col min="3638" max="3646" width="9" customWidth="1"/>
    <col min="3647" max="3647" width="7.28515625" customWidth="1"/>
    <col min="3855" max="3855" width="24" customWidth="1"/>
    <col min="3856" max="3856" width="6.85546875" customWidth="1"/>
    <col min="3857" max="3857" width="2" customWidth="1"/>
    <col min="3858" max="3868" width="7.42578125" customWidth="1"/>
    <col min="3869" max="3885" width="7.140625" customWidth="1"/>
    <col min="3886" max="3893" width="8.140625" customWidth="1"/>
    <col min="3894" max="3902" width="9" customWidth="1"/>
    <col min="3903" max="3903" width="7.28515625" customWidth="1"/>
    <col min="4111" max="4111" width="24" customWidth="1"/>
    <col min="4112" max="4112" width="6.85546875" customWidth="1"/>
    <col min="4113" max="4113" width="2" customWidth="1"/>
    <col min="4114" max="4124" width="7.42578125" customWidth="1"/>
    <col min="4125" max="4141" width="7.140625" customWidth="1"/>
    <col min="4142" max="4149" width="8.140625" customWidth="1"/>
    <col min="4150" max="4158" width="9" customWidth="1"/>
    <col min="4159" max="4159" width="7.28515625" customWidth="1"/>
    <col min="4367" max="4367" width="24" customWidth="1"/>
    <col min="4368" max="4368" width="6.85546875" customWidth="1"/>
    <col min="4369" max="4369" width="2" customWidth="1"/>
    <col min="4370" max="4380" width="7.42578125" customWidth="1"/>
    <col min="4381" max="4397" width="7.140625" customWidth="1"/>
    <col min="4398" max="4405" width="8.140625" customWidth="1"/>
    <col min="4406" max="4414" width="9" customWidth="1"/>
    <col min="4415" max="4415" width="7.28515625" customWidth="1"/>
    <col min="4623" max="4623" width="24" customWidth="1"/>
    <col min="4624" max="4624" width="6.85546875" customWidth="1"/>
    <col min="4625" max="4625" width="2" customWidth="1"/>
    <col min="4626" max="4636" width="7.42578125" customWidth="1"/>
    <col min="4637" max="4653" width="7.140625" customWidth="1"/>
    <col min="4654" max="4661" width="8.140625" customWidth="1"/>
    <col min="4662" max="4670" width="9" customWidth="1"/>
    <col min="4671" max="4671" width="7.28515625" customWidth="1"/>
    <col min="4879" max="4879" width="24" customWidth="1"/>
    <col min="4880" max="4880" width="6.85546875" customWidth="1"/>
    <col min="4881" max="4881" width="2" customWidth="1"/>
    <col min="4882" max="4892" width="7.42578125" customWidth="1"/>
    <col min="4893" max="4909" width="7.140625" customWidth="1"/>
    <col min="4910" max="4917" width="8.140625" customWidth="1"/>
    <col min="4918" max="4926" width="9" customWidth="1"/>
    <col min="4927" max="4927" width="7.28515625" customWidth="1"/>
    <col min="5135" max="5135" width="24" customWidth="1"/>
    <col min="5136" max="5136" width="6.85546875" customWidth="1"/>
    <col min="5137" max="5137" width="2" customWidth="1"/>
    <col min="5138" max="5148" width="7.42578125" customWidth="1"/>
    <col min="5149" max="5165" width="7.140625" customWidth="1"/>
    <col min="5166" max="5173" width="8.140625" customWidth="1"/>
    <col min="5174" max="5182" width="9" customWidth="1"/>
    <col min="5183" max="5183" width="7.28515625" customWidth="1"/>
    <col min="5391" max="5391" width="24" customWidth="1"/>
    <col min="5392" max="5392" width="6.85546875" customWidth="1"/>
    <col min="5393" max="5393" width="2" customWidth="1"/>
    <col min="5394" max="5404" width="7.42578125" customWidth="1"/>
    <col min="5405" max="5421" width="7.140625" customWidth="1"/>
    <col min="5422" max="5429" width="8.140625" customWidth="1"/>
    <col min="5430" max="5438" width="9" customWidth="1"/>
    <col min="5439" max="5439" width="7.28515625" customWidth="1"/>
    <col min="5647" max="5647" width="24" customWidth="1"/>
    <col min="5648" max="5648" width="6.85546875" customWidth="1"/>
    <col min="5649" max="5649" width="2" customWidth="1"/>
    <col min="5650" max="5660" width="7.42578125" customWidth="1"/>
    <col min="5661" max="5677" width="7.140625" customWidth="1"/>
    <col min="5678" max="5685" width="8.140625" customWidth="1"/>
    <col min="5686" max="5694" width="9" customWidth="1"/>
    <col min="5695" max="5695" width="7.28515625" customWidth="1"/>
    <col min="5903" max="5903" width="24" customWidth="1"/>
    <col min="5904" max="5904" width="6.85546875" customWidth="1"/>
    <col min="5905" max="5905" width="2" customWidth="1"/>
    <col min="5906" max="5916" width="7.42578125" customWidth="1"/>
    <col min="5917" max="5933" width="7.140625" customWidth="1"/>
    <col min="5934" max="5941" width="8.140625" customWidth="1"/>
    <col min="5942" max="5950" width="9" customWidth="1"/>
    <col min="5951" max="5951" width="7.28515625" customWidth="1"/>
    <col min="6159" max="6159" width="24" customWidth="1"/>
    <col min="6160" max="6160" width="6.85546875" customWidth="1"/>
    <col min="6161" max="6161" width="2" customWidth="1"/>
    <col min="6162" max="6172" width="7.42578125" customWidth="1"/>
    <col min="6173" max="6189" width="7.140625" customWidth="1"/>
    <col min="6190" max="6197" width="8.140625" customWidth="1"/>
    <col min="6198" max="6206" width="9" customWidth="1"/>
    <col min="6207" max="6207" width="7.28515625" customWidth="1"/>
    <col min="6415" max="6415" width="24" customWidth="1"/>
    <col min="6416" max="6416" width="6.85546875" customWidth="1"/>
    <col min="6417" max="6417" width="2" customWidth="1"/>
    <col min="6418" max="6428" width="7.42578125" customWidth="1"/>
    <col min="6429" max="6445" width="7.140625" customWidth="1"/>
    <col min="6446" max="6453" width="8.140625" customWidth="1"/>
    <col min="6454" max="6462" width="9" customWidth="1"/>
    <col min="6463" max="6463" width="7.28515625" customWidth="1"/>
    <col min="6671" max="6671" width="24" customWidth="1"/>
    <col min="6672" max="6672" width="6.85546875" customWidth="1"/>
    <col min="6673" max="6673" width="2" customWidth="1"/>
    <col min="6674" max="6684" width="7.42578125" customWidth="1"/>
    <col min="6685" max="6701" width="7.140625" customWidth="1"/>
    <col min="6702" max="6709" width="8.140625" customWidth="1"/>
    <col min="6710" max="6718" width="9" customWidth="1"/>
    <col min="6719" max="6719" width="7.28515625" customWidth="1"/>
    <col min="6927" max="6927" width="24" customWidth="1"/>
    <col min="6928" max="6928" width="6.85546875" customWidth="1"/>
    <col min="6929" max="6929" width="2" customWidth="1"/>
    <col min="6930" max="6940" width="7.42578125" customWidth="1"/>
    <col min="6941" max="6957" width="7.140625" customWidth="1"/>
    <col min="6958" max="6965" width="8.140625" customWidth="1"/>
    <col min="6966" max="6974" width="9" customWidth="1"/>
    <col min="6975" max="6975" width="7.28515625" customWidth="1"/>
    <col min="7183" max="7183" width="24" customWidth="1"/>
    <col min="7184" max="7184" width="6.85546875" customWidth="1"/>
    <col min="7185" max="7185" width="2" customWidth="1"/>
    <col min="7186" max="7196" width="7.42578125" customWidth="1"/>
    <col min="7197" max="7213" width="7.140625" customWidth="1"/>
    <col min="7214" max="7221" width="8.140625" customWidth="1"/>
    <col min="7222" max="7230" width="9" customWidth="1"/>
    <col min="7231" max="7231" width="7.28515625" customWidth="1"/>
    <col min="7439" max="7439" width="24" customWidth="1"/>
    <col min="7440" max="7440" width="6.85546875" customWidth="1"/>
    <col min="7441" max="7441" width="2" customWidth="1"/>
    <col min="7442" max="7452" width="7.42578125" customWidth="1"/>
    <col min="7453" max="7469" width="7.140625" customWidth="1"/>
    <col min="7470" max="7477" width="8.140625" customWidth="1"/>
    <col min="7478" max="7486" width="9" customWidth="1"/>
    <col min="7487" max="7487" width="7.28515625" customWidth="1"/>
    <col min="7695" max="7695" width="24" customWidth="1"/>
    <col min="7696" max="7696" width="6.85546875" customWidth="1"/>
    <col min="7697" max="7697" width="2" customWidth="1"/>
    <col min="7698" max="7708" width="7.42578125" customWidth="1"/>
    <col min="7709" max="7725" width="7.140625" customWidth="1"/>
    <col min="7726" max="7733" width="8.140625" customWidth="1"/>
    <col min="7734" max="7742" width="9" customWidth="1"/>
    <col min="7743" max="7743" width="7.28515625" customWidth="1"/>
    <col min="7951" max="7951" width="24" customWidth="1"/>
    <col min="7952" max="7952" width="6.85546875" customWidth="1"/>
    <col min="7953" max="7953" width="2" customWidth="1"/>
    <col min="7954" max="7964" width="7.42578125" customWidth="1"/>
    <col min="7965" max="7981" width="7.140625" customWidth="1"/>
    <col min="7982" max="7989" width="8.140625" customWidth="1"/>
    <col min="7990" max="7998" width="9" customWidth="1"/>
    <col min="7999" max="7999" width="7.28515625" customWidth="1"/>
    <col min="8207" max="8207" width="24" customWidth="1"/>
    <col min="8208" max="8208" width="6.85546875" customWidth="1"/>
    <col min="8209" max="8209" width="2" customWidth="1"/>
    <col min="8210" max="8220" width="7.42578125" customWidth="1"/>
    <col min="8221" max="8237" width="7.140625" customWidth="1"/>
    <col min="8238" max="8245" width="8.140625" customWidth="1"/>
    <col min="8246" max="8254" width="9" customWidth="1"/>
    <col min="8255" max="8255" width="7.28515625" customWidth="1"/>
    <col min="8463" max="8463" width="24" customWidth="1"/>
    <col min="8464" max="8464" width="6.85546875" customWidth="1"/>
    <col min="8465" max="8465" width="2" customWidth="1"/>
    <col min="8466" max="8476" width="7.42578125" customWidth="1"/>
    <col min="8477" max="8493" width="7.140625" customWidth="1"/>
    <col min="8494" max="8501" width="8.140625" customWidth="1"/>
    <col min="8502" max="8510" width="9" customWidth="1"/>
    <col min="8511" max="8511" width="7.28515625" customWidth="1"/>
    <col min="8719" max="8719" width="24" customWidth="1"/>
    <col min="8720" max="8720" width="6.85546875" customWidth="1"/>
    <col min="8721" max="8721" width="2" customWidth="1"/>
    <col min="8722" max="8732" width="7.42578125" customWidth="1"/>
    <col min="8733" max="8749" width="7.140625" customWidth="1"/>
    <col min="8750" max="8757" width="8.140625" customWidth="1"/>
    <col min="8758" max="8766" width="9" customWidth="1"/>
    <col min="8767" max="8767" width="7.28515625" customWidth="1"/>
    <col min="8975" max="8975" width="24" customWidth="1"/>
    <col min="8976" max="8976" width="6.85546875" customWidth="1"/>
    <col min="8977" max="8977" width="2" customWidth="1"/>
    <col min="8978" max="8988" width="7.42578125" customWidth="1"/>
    <col min="8989" max="9005" width="7.140625" customWidth="1"/>
    <col min="9006" max="9013" width="8.140625" customWidth="1"/>
    <col min="9014" max="9022" width="9" customWidth="1"/>
    <col min="9023" max="9023" width="7.28515625" customWidth="1"/>
    <col min="9231" max="9231" width="24" customWidth="1"/>
    <col min="9232" max="9232" width="6.85546875" customWidth="1"/>
    <col min="9233" max="9233" width="2" customWidth="1"/>
    <col min="9234" max="9244" width="7.42578125" customWidth="1"/>
    <col min="9245" max="9261" width="7.140625" customWidth="1"/>
    <col min="9262" max="9269" width="8.140625" customWidth="1"/>
    <col min="9270" max="9278" width="9" customWidth="1"/>
    <col min="9279" max="9279" width="7.28515625" customWidth="1"/>
    <col min="9487" max="9487" width="24" customWidth="1"/>
    <col min="9488" max="9488" width="6.85546875" customWidth="1"/>
    <col min="9489" max="9489" width="2" customWidth="1"/>
    <col min="9490" max="9500" width="7.42578125" customWidth="1"/>
    <col min="9501" max="9517" width="7.140625" customWidth="1"/>
    <col min="9518" max="9525" width="8.140625" customWidth="1"/>
    <col min="9526" max="9534" width="9" customWidth="1"/>
    <col min="9535" max="9535" width="7.28515625" customWidth="1"/>
    <col min="9743" max="9743" width="24" customWidth="1"/>
    <col min="9744" max="9744" width="6.85546875" customWidth="1"/>
    <col min="9745" max="9745" width="2" customWidth="1"/>
    <col min="9746" max="9756" width="7.42578125" customWidth="1"/>
    <col min="9757" max="9773" width="7.140625" customWidth="1"/>
    <col min="9774" max="9781" width="8.140625" customWidth="1"/>
    <col min="9782" max="9790" width="9" customWidth="1"/>
    <col min="9791" max="9791" width="7.28515625" customWidth="1"/>
    <col min="9999" max="9999" width="24" customWidth="1"/>
    <col min="10000" max="10000" width="6.85546875" customWidth="1"/>
    <col min="10001" max="10001" width="2" customWidth="1"/>
    <col min="10002" max="10012" width="7.42578125" customWidth="1"/>
    <col min="10013" max="10029" width="7.140625" customWidth="1"/>
    <col min="10030" max="10037" width="8.140625" customWidth="1"/>
    <col min="10038" max="10046" width="9" customWidth="1"/>
    <col min="10047" max="10047" width="7.28515625" customWidth="1"/>
    <col min="10255" max="10255" width="24" customWidth="1"/>
    <col min="10256" max="10256" width="6.85546875" customWidth="1"/>
    <col min="10257" max="10257" width="2" customWidth="1"/>
    <col min="10258" max="10268" width="7.42578125" customWidth="1"/>
    <col min="10269" max="10285" width="7.140625" customWidth="1"/>
    <col min="10286" max="10293" width="8.140625" customWidth="1"/>
    <col min="10294" max="10302" width="9" customWidth="1"/>
    <col min="10303" max="10303" width="7.28515625" customWidth="1"/>
    <col min="10511" max="10511" width="24" customWidth="1"/>
    <col min="10512" max="10512" width="6.85546875" customWidth="1"/>
    <col min="10513" max="10513" width="2" customWidth="1"/>
    <col min="10514" max="10524" width="7.42578125" customWidth="1"/>
    <col min="10525" max="10541" width="7.140625" customWidth="1"/>
    <col min="10542" max="10549" width="8.140625" customWidth="1"/>
    <col min="10550" max="10558" width="9" customWidth="1"/>
    <col min="10559" max="10559" width="7.28515625" customWidth="1"/>
    <col min="10767" max="10767" width="24" customWidth="1"/>
    <col min="10768" max="10768" width="6.85546875" customWidth="1"/>
    <col min="10769" max="10769" width="2" customWidth="1"/>
    <col min="10770" max="10780" width="7.42578125" customWidth="1"/>
    <col min="10781" max="10797" width="7.140625" customWidth="1"/>
    <col min="10798" max="10805" width="8.140625" customWidth="1"/>
    <col min="10806" max="10814" width="9" customWidth="1"/>
    <col min="10815" max="10815" width="7.28515625" customWidth="1"/>
    <col min="11023" max="11023" width="24" customWidth="1"/>
    <col min="11024" max="11024" width="6.85546875" customWidth="1"/>
    <col min="11025" max="11025" width="2" customWidth="1"/>
    <col min="11026" max="11036" width="7.42578125" customWidth="1"/>
    <col min="11037" max="11053" width="7.140625" customWidth="1"/>
    <col min="11054" max="11061" width="8.140625" customWidth="1"/>
    <col min="11062" max="11070" width="9" customWidth="1"/>
    <col min="11071" max="11071" width="7.28515625" customWidth="1"/>
    <col min="11279" max="11279" width="24" customWidth="1"/>
    <col min="11280" max="11280" width="6.85546875" customWidth="1"/>
    <col min="11281" max="11281" width="2" customWidth="1"/>
    <col min="11282" max="11292" width="7.42578125" customWidth="1"/>
    <col min="11293" max="11309" width="7.140625" customWidth="1"/>
    <col min="11310" max="11317" width="8.140625" customWidth="1"/>
    <col min="11318" max="11326" width="9" customWidth="1"/>
    <col min="11327" max="11327" width="7.28515625" customWidth="1"/>
    <col min="11535" max="11535" width="24" customWidth="1"/>
    <col min="11536" max="11536" width="6.85546875" customWidth="1"/>
    <col min="11537" max="11537" width="2" customWidth="1"/>
    <col min="11538" max="11548" width="7.42578125" customWidth="1"/>
    <col min="11549" max="11565" width="7.140625" customWidth="1"/>
    <col min="11566" max="11573" width="8.140625" customWidth="1"/>
    <col min="11574" max="11582" width="9" customWidth="1"/>
    <col min="11583" max="11583" width="7.28515625" customWidth="1"/>
    <col min="11791" max="11791" width="24" customWidth="1"/>
    <col min="11792" max="11792" width="6.85546875" customWidth="1"/>
    <col min="11793" max="11793" width="2" customWidth="1"/>
    <col min="11794" max="11804" width="7.42578125" customWidth="1"/>
    <col min="11805" max="11821" width="7.140625" customWidth="1"/>
    <col min="11822" max="11829" width="8.140625" customWidth="1"/>
    <col min="11830" max="11838" width="9" customWidth="1"/>
    <col min="11839" max="11839" width="7.28515625" customWidth="1"/>
    <col min="12047" max="12047" width="24" customWidth="1"/>
    <col min="12048" max="12048" width="6.85546875" customWidth="1"/>
    <col min="12049" max="12049" width="2" customWidth="1"/>
    <col min="12050" max="12060" width="7.42578125" customWidth="1"/>
    <col min="12061" max="12077" width="7.140625" customWidth="1"/>
    <col min="12078" max="12085" width="8.140625" customWidth="1"/>
    <col min="12086" max="12094" width="9" customWidth="1"/>
    <col min="12095" max="12095" width="7.28515625" customWidth="1"/>
    <col min="12303" max="12303" width="24" customWidth="1"/>
    <col min="12304" max="12304" width="6.85546875" customWidth="1"/>
    <col min="12305" max="12305" width="2" customWidth="1"/>
    <col min="12306" max="12316" width="7.42578125" customWidth="1"/>
    <col min="12317" max="12333" width="7.140625" customWidth="1"/>
    <col min="12334" max="12341" width="8.140625" customWidth="1"/>
    <col min="12342" max="12350" width="9" customWidth="1"/>
    <col min="12351" max="12351" width="7.28515625" customWidth="1"/>
    <col min="12559" max="12559" width="24" customWidth="1"/>
    <col min="12560" max="12560" width="6.85546875" customWidth="1"/>
    <col min="12561" max="12561" width="2" customWidth="1"/>
    <col min="12562" max="12572" width="7.42578125" customWidth="1"/>
    <col min="12573" max="12589" width="7.140625" customWidth="1"/>
    <col min="12590" max="12597" width="8.140625" customWidth="1"/>
    <col min="12598" max="12606" width="9" customWidth="1"/>
    <col min="12607" max="12607" width="7.28515625" customWidth="1"/>
    <col min="12815" max="12815" width="24" customWidth="1"/>
    <col min="12816" max="12816" width="6.85546875" customWidth="1"/>
    <col min="12817" max="12817" width="2" customWidth="1"/>
    <col min="12818" max="12828" width="7.42578125" customWidth="1"/>
    <col min="12829" max="12845" width="7.140625" customWidth="1"/>
    <col min="12846" max="12853" width="8.140625" customWidth="1"/>
    <col min="12854" max="12862" width="9" customWidth="1"/>
    <col min="12863" max="12863" width="7.28515625" customWidth="1"/>
    <col min="13071" max="13071" width="24" customWidth="1"/>
    <col min="13072" max="13072" width="6.85546875" customWidth="1"/>
    <col min="13073" max="13073" width="2" customWidth="1"/>
    <col min="13074" max="13084" width="7.42578125" customWidth="1"/>
    <col min="13085" max="13101" width="7.140625" customWidth="1"/>
    <col min="13102" max="13109" width="8.140625" customWidth="1"/>
    <col min="13110" max="13118" width="9" customWidth="1"/>
    <col min="13119" max="13119" width="7.28515625" customWidth="1"/>
    <col min="13327" max="13327" width="24" customWidth="1"/>
    <col min="13328" max="13328" width="6.85546875" customWidth="1"/>
    <col min="13329" max="13329" width="2" customWidth="1"/>
    <col min="13330" max="13340" width="7.42578125" customWidth="1"/>
    <col min="13341" max="13357" width="7.140625" customWidth="1"/>
    <col min="13358" max="13365" width="8.140625" customWidth="1"/>
    <col min="13366" max="13374" width="9" customWidth="1"/>
    <col min="13375" max="13375" width="7.28515625" customWidth="1"/>
    <col min="13583" max="13583" width="24" customWidth="1"/>
    <col min="13584" max="13584" width="6.85546875" customWidth="1"/>
    <col min="13585" max="13585" width="2" customWidth="1"/>
    <col min="13586" max="13596" width="7.42578125" customWidth="1"/>
    <col min="13597" max="13613" width="7.140625" customWidth="1"/>
    <col min="13614" max="13621" width="8.140625" customWidth="1"/>
    <col min="13622" max="13630" width="9" customWidth="1"/>
    <col min="13631" max="13631" width="7.28515625" customWidth="1"/>
    <col min="13839" max="13839" width="24" customWidth="1"/>
    <col min="13840" max="13840" width="6.85546875" customWidth="1"/>
    <col min="13841" max="13841" width="2" customWidth="1"/>
    <col min="13842" max="13852" width="7.42578125" customWidth="1"/>
    <col min="13853" max="13869" width="7.140625" customWidth="1"/>
    <col min="13870" max="13877" width="8.140625" customWidth="1"/>
    <col min="13878" max="13886" width="9" customWidth="1"/>
    <col min="13887" max="13887" width="7.28515625" customWidth="1"/>
    <col min="14095" max="14095" width="24" customWidth="1"/>
    <col min="14096" max="14096" width="6.85546875" customWidth="1"/>
    <col min="14097" max="14097" width="2" customWidth="1"/>
    <col min="14098" max="14108" width="7.42578125" customWidth="1"/>
    <col min="14109" max="14125" width="7.140625" customWidth="1"/>
    <col min="14126" max="14133" width="8.140625" customWidth="1"/>
    <col min="14134" max="14142" width="9" customWidth="1"/>
    <col min="14143" max="14143" width="7.28515625" customWidth="1"/>
    <col min="14351" max="14351" width="24" customWidth="1"/>
    <col min="14352" max="14352" width="6.85546875" customWidth="1"/>
    <col min="14353" max="14353" width="2" customWidth="1"/>
    <col min="14354" max="14364" width="7.42578125" customWidth="1"/>
    <col min="14365" max="14381" width="7.140625" customWidth="1"/>
    <col min="14382" max="14389" width="8.140625" customWidth="1"/>
    <col min="14390" max="14398" width="9" customWidth="1"/>
    <col min="14399" max="14399" width="7.28515625" customWidth="1"/>
    <col min="14607" max="14607" width="24" customWidth="1"/>
    <col min="14608" max="14608" width="6.85546875" customWidth="1"/>
    <col min="14609" max="14609" width="2" customWidth="1"/>
    <col min="14610" max="14620" width="7.42578125" customWidth="1"/>
    <col min="14621" max="14637" width="7.140625" customWidth="1"/>
    <col min="14638" max="14645" width="8.140625" customWidth="1"/>
    <col min="14646" max="14654" width="9" customWidth="1"/>
    <col min="14655" max="14655" width="7.28515625" customWidth="1"/>
    <col min="14863" max="14863" width="24" customWidth="1"/>
    <col min="14864" max="14864" width="6.85546875" customWidth="1"/>
    <col min="14865" max="14865" width="2" customWidth="1"/>
    <col min="14866" max="14876" width="7.42578125" customWidth="1"/>
    <col min="14877" max="14893" width="7.140625" customWidth="1"/>
    <col min="14894" max="14901" width="8.140625" customWidth="1"/>
    <col min="14902" max="14910" width="9" customWidth="1"/>
    <col min="14911" max="14911" width="7.28515625" customWidth="1"/>
    <col min="15119" max="15119" width="24" customWidth="1"/>
    <col min="15120" max="15120" width="6.85546875" customWidth="1"/>
    <col min="15121" max="15121" width="2" customWidth="1"/>
    <col min="15122" max="15132" width="7.42578125" customWidth="1"/>
    <col min="15133" max="15149" width="7.140625" customWidth="1"/>
    <col min="15150" max="15157" width="8.140625" customWidth="1"/>
    <col min="15158" max="15166" width="9" customWidth="1"/>
    <col min="15167" max="15167" width="7.28515625" customWidth="1"/>
    <col min="15375" max="15375" width="24" customWidth="1"/>
    <col min="15376" max="15376" width="6.85546875" customWidth="1"/>
    <col min="15377" max="15377" width="2" customWidth="1"/>
    <col min="15378" max="15388" width="7.42578125" customWidth="1"/>
    <col min="15389" max="15405" width="7.140625" customWidth="1"/>
    <col min="15406" max="15413" width="8.140625" customWidth="1"/>
    <col min="15414" max="15422" width="9" customWidth="1"/>
    <col min="15423" max="15423" width="7.28515625" customWidth="1"/>
    <col min="15631" max="15631" width="24" customWidth="1"/>
    <col min="15632" max="15632" width="6.85546875" customWidth="1"/>
    <col min="15633" max="15633" width="2" customWidth="1"/>
    <col min="15634" max="15644" width="7.42578125" customWidth="1"/>
    <col min="15645" max="15661" width="7.140625" customWidth="1"/>
    <col min="15662" max="15669" width="8.140625" customWidth="1"/>
    <col min="15670" max="15678" width="9" customWidth="1"/>
    <col min="15679" max="15679" width="7.28515625" customWidth="1"/>
    <col min="15887" max="15887" width="24" customWidth="1"/>
    <col min="15888" max="15888" width="6.85546875" customWidth="1"/>
    <col min="15889" max="15889" width="2" customWidth="1"/>
    <col min="15890" max="15900" width="7.42578125" customWidth="1"/>
    <col min="15901" max="15917" width="7.140625" customWidth="1"/>
    <col min="15918" max="15925" width="8.140625" customWidth="1"/>
    <col min="15926" max="15934" width="9" customWidth="1"/>
    <col min="15935" max="15935" width="7.28515625" customWidth="1"/>
    <col min="16143" max="16143" width="24" customWidth="1"/>
    <col min="16144" max="16144" width="6.85546875" customWidth="1"/>
    <col min="16145" max="16145" width="2" customWidth="1"/>
    <col min="16146" max="16156" width="7.42578125" customWidth="1"/>
    <col min="16157" max="16173" width="7.140625" customWidth="1"/>
    <col min="16174" max="16181" width="8.140625" customWidth="1"/>
    <col min="16182" max="16190" width="9" customWidth="1"/>
    <col min="16191" max="16191" width="7.28515625" customWidth="1"/>
  </cols>
  <sheetData>
    <row r="1" spans="1:67" x14ac:dyDescent="0.2">
      <c r="W1" s="4">
        <v>1980</v>
      </c>
      <c r="AB1">
        <v>1985</v>
      </c>
      <c r="AG1">
        <v>1990</v>
      </c>
      <c r="AL1">
        <v>1995</v>
      </c>
      <c r="AQ1">
        <v>2000</v>
      </c>
      <c r="AV1">
        <v>2005</v>
      </c>
      <c r="BA1">
        <v>2010</v>
      </c>
      <c r="BC1">
        <v>2012</v>
      </c>
      <c r="BE1">
        <v>2014</v>
      </c>
    </row>
    <row r="2" spans="1:67" s="16" customFormat="1" x14ac:dyDescent="0.2">
      <c r="A2" s="33" t="s">
        <v>89</v>
      </c>
      <c r="C2" s="121">
        <v>1960</v>
      </c>
      <c r="D2" s="121">
        <v>1961</v>
      </c>
      <c r="E2" s="121">
        <v>1962</v>
      </c>
      <c r="F2" s="121">
        <v>1963</v>
      </c>
      <c r="G2" s="121">
        <v>1964</v>
      </c>
      <c r="H2" s="121">
        <v>1965</v>
      </c>
      <c r="I2" s="121">
        <v>1966</v>
      </c>
      <c r="J2" s="121">
        <v>1967</v>
      </c>
      <c r="K2" s="121">
        <v>1968</v>
      </c>
      <c r="L2" s="121">
        <v>1969</v>
      </c>
      <c r="M2" s="121">
        <v>1970</v>
      </c>
      <c r="N2" s="121">
        <v>1971</v>
      </c>
      <c r="O2" s="121">
        <v>1972</v>
      </c>
      <c r="P2" s="121">
        <v>1973</v>
      </c>
      <c r="Q2" s="121">
        <v>1974</v>
      </c>
      <c r="R2" s="121">
        <v>1975</v>
      </c>
      <c r="S2" s="121">
        <v>1976</v>
      </c>
      <c r="T2" s="121">
        <v>1977</v>
      </c>
      <c r="U2" s="121">
        <v>1978</v>
      </c>
      <c r="V2" s="121">
        <v>1979</v>
      </c>
      <c r="W2" s="32">
        <v>1980</v>
      </c>
      <c r="X2" s="32">
        <v>1981</v>
      </c>
      <c r="Y2" s="32">
        <v>1982</v>
      </c>
      <c r="Z2" s="32">
        <v>1983</v>
      </c>
      <c r="AA2" s="32">
        <v>1984</v>
      </c>
      <c r="AB2" s="32">
        <v>1985</v>
      </c>
      <c r="AC2" s="32">
        <v>1986</v>
      </c>
      <c r="AD2" s="32">
        <v>1987</v>
      </c>
      <c r="AE2" s="32">
        <v>1988</v>
      </c>
      <c r="AF2" s="32">
        <v>1989</v>
      </c>
      <c r="AG2" s="32">
        <v>1990</v>
      </c>
      <c r="AH2" s="32">
        <v>1991</v>
      </c>
      <c r="AI2" s="32">
        <v>1992</v>
      </c>
      <c r="AJ2" s="32">
        <v>1993</v>
      </c>
      <c r="AK2" s="32">
        <v>1994</v>
      </c>
      <c r="AL2" s="32">
        <v>1995</v>
      </c>
      <c r="AM2" s="32">
        <v>1996</v>
      </c>
      <c r="AN2" s="32">
        <v>1997</v>
      </c>
      <c r="AO2" s="32">
        <v>1998</v>
      </c>
      <c r="AP2" s="32">
        <v>1999</v>
      </c>
      <c r="AQ2" s="32">
        <v>2000</v>
      </c>
      <c r="AR2" s="32">
        <v>2001</v>
      </c>
      <c r="AS2" s="32">
        <v>2002</v>
      </c>
      <c r="AT2" s="32">
        <v>2003</v>
      </c>
      <c r="AU2" s="32">
        <v>2004</v>
      </c>
      <c r="AV2" s="32">
        <v>2005</v>
      </c>
      <c r="AW2" s="32">
        <v>2006</v>
      </c>
      <c r="AX2" s="32">
        <v>2007</v>
      </c>
      <c r="AY2" s="32">
        <v>2008</v>
      </c>
      <c r="AZ2" s="32">
        <v>2009</v>
      </c>
      <c r="BA2" s="32">
        <v>2010</v>
      </c>
      <c r="BB2" s="32">
        <v>2011</v>
      </c>
      <c r="BC2" s="32">
        <v>2012</v>
      </c>
      <c r="BD2" s="32">
        <v>2013</v>
      </c>
      <c r="BE2" s="32">
        <v>2014</v>
      </c>
      <c r="BF2" s="32">
        <v>2015</v>
      </c>
      <c r="BG2" s="32">
        <v>2016</v>
      </c>
      <c r="BH2" s="32">
        <v>2017</v>
      </c>
      <c r="BI2" s="32">
        <v>2018</v>
      </c>
      <c r="BJ2" s="32">
        <v>2019</v>
      </c>
      <c r="BK2" s="32">
        <v>2020</v>
      </c>
      <c r="BL2" s="32">
        <v>2021</v>
      </c>
      <c r="BM2" s="32">
        <v>2022</v>
      </c>
      <c r="BN2" s="31"/>
      <c r="BO2" s="31"/>
    </row>
    <row r="3" spans="1:67" x14ac:dyDescent="0.2">
      <c r="A3" s="22" t="s">
        <v>88</v>
      </c>
      <c r="B3" s="22" t="s">
        <v>87</v>
      </c>
      <c r="C3" s="122">
        <v>5.9290980151674892</v>
      </c>
      <c r="D3" s="122">
        <v>6.3302548497525697</v>
      </c>
      <c r="E3" s="122">
        <v>6.2821160296023608</v>
      </c>
      <c r="F3" s="122">
        <v>6.1938615259936416</v>
      </c>
      <c r="G3" s="122">
        <v>5.977236835317699</v>
      </c>
      <c r="H3" s="122">
        <v>6.0574682022347153</v>
      </c>
      <c r="I3" s="122">
        <v>5.7606121446417555</v>
      </c>
      <c r="J3" s="122">
        <v>5.8087509647919662</v>
      </c>
      <c r="K3" s="122">
        <v>5.6723576410330381</v>
      </c>
      <c r="L3" s="122">
        <v>5.848866648250473</v>
      </c>
      <c r="M3" s="122">
        <v>5.913051741784086</v>
      </c>
      <c r="N3" s="122">
        <v>6.2099077993770457</v>
      </c>
      <c r="O3" s="122">
        <v>6.6351340440372306</v>
      </c>
      <c r="P3" s="122">
        <v>7.0122214685472066</v>
      </c>
      <c r="Q3" s="122">
        <v>8.3922009795198846</v>
      </c>
      <c r="R3" s="122">
        <v>10.157291051694237</v>
      </c>
      <c r="S3" s="122">
        <v>10.590540433046124</v>
      </c>
      <c r="T3" s="122">
        <v>10.91948903740589</v>
      </c>
      <c r="U3" s="122">
        <v>10.630656116504632</v>
      </c>
      <c r="V3" s="122">
        <v>10.293684375453164</v>
      </c>
      <c r="W3" s="9">
        <v>10.243547693720883</v>
      </c>
      <c r="X3" s="5">
        <v>10.116082015950703</v>
      </c>
      <c r="Y3" s="5">
        <v>11.089539320565123</v>
      </c>
      <c r="Z3" s="5">
        <v>11.591366728104562</v>
      </c>
      <c r="AA3" s="5">
        <v>11.970251132048224</v>
      </c>
      <c r="AB3" s="5">
        <v>12.061989855550529</v>
      </c>
      <c r="AC3" s="5">
        <v>11.896599842080626</v>
      </c>
      <c r="AD3" s="5">
        <v>12.150848361375747</v>
      </c>
      <c r="AE3" s="5">
        <v>11.446072063996521</v>
      </c>
      <c r="AF3" s="5">
        <v>11.583782000103817</v>
      </c>
      <c r="AG3" s="5">
        <v>13.117540289668694</v>
      </c>
      <c r="AH3" s="5">
        <v>14.280005804046104</v>
      </c>
      <c r="AI3" s="5">
        <v>15.256782956789621</v>
      </c>
      <c r="AJ3" s="5">
        <v>15.516289003826397</v>
      </c>
      <c r="AK3" s="5">
        <v>15.24200553303193</v>
      </c>
      <c r="AL3" s="5">
        <v>16.880063662256788</v>
      </c>
      <c r="AM3" s="5">
        <v>16.997980238567749</v>
      </c>
      <c r="AN3" s="5">
        <v>16.764799056302344</v>
      </c>
      <c r="AO3" s="5">
        <v>17.587754147228857</v>
      </c>
      <c r="AP3" s="5">
        <v>17.224768807642775</v>
      </c>
      <c r="AQ3" s="5">
        <v>18.210116556864833</v>
      </c>
      <c r="AR3" s="5">
        <v>17.508559327224674</v>
      </c>
      <c r="AS3" s="5">
        <v>17.314106590134443</v>
      </c>
      <c r="AT3" s="5">
        <v>17.498453993191951</v>
      </c>
      <c r="AU3" s="5">
        <v>17.196687281737617</v>
      </c>
      <c r="AV3" s="5">
        <v>16.660136770251714</v>
      </c>
      <c r="AW3" s="5">
        <v>15.698604329353177</v>
      </c>
      <c r="AX3" s="5">
        <v>15.858152300111147</v>
      </c>
      <c r="AY3" s="30">
        <v>17.050180926925414</v>
      </c>
      <c r="AZ3" s="30">
        <v>16.852522131998786</v>
      </c>
      <c r="BA3" s="30">
        <v>16.552956486317925</v>
      </c>
      <c r="BB3" s="30">
        <v>17.019576294045443</v>
      </c>
      <c r="BC3" s="30">
        <v>17.308200161470719</v>
      </c>
      <c r="BD3" s="30">
        <v>17.263198140812246</v>
      </c>
      <c r="BE3" s="30">
        <v>17.803583386658783</v>
      </c>
      <c r="BF3" s="30">
        <v>18.206542024856574</v>
      </c>
      <c r="BG3" s="30">
        <v>17.476244578896992</v>
      </c>
      <c r="BH3" s="30">
        <v>17.077001614309932</v>
      </c>
      <c r="BI3" s="30">
        <v>16.638438443185454</v>
      </c>
      <c r="BJ3" s="30">
        <v>20.450884023753851</v>
      </c>
      <c r="BK3" s="30"/>
      <c r="BL3" s="30"/>
      <c r="BM3" s="30"/>
      <c r="BN3" s="13"/>
      <c r="BO3" s="13"/>
    </row>
    <row r="4" spans="1:67" x14ac:dyDescent="0.2">
      <c r="A4" s="22" t="s">
        <v>19</v>
      </c>
      <c r="B4" s="22" t="s">
        <v>86</v>
      </c>
      <c r="C4" s="122">
        <v>14.948994814509621</v>
      </c>
      <c r="D4" s="122">
        <v>14.958408539203896</v>
      </c>
      <c r="E4" s="122">
        <v>15.862126109854353</v>
      </c>
      <c r="F4" s="122">
        <v>16.248088822319652</v>
      </c>
      <c r="G4" s="122">
        <v>16.210433923542546</v>
      </c>
      <c r="H4" s="122">
        <v>16.417535866816614</v>
      </c>
      <c r="I4" s="122">
        <v>16.878808376836115</v>
      </c>
      <c r="J4" s="122">
        <v>17.245943639912863</v>
      </c>
      <c r="K4" s="122">
        <v>17.54247596778254</v>
      </c>
      <c r="L4" s="122">
        <v>17.839008295652224</v>
      </c>
      <c r="M4" s="122">
        <v>17.791939672180845</v>
      </c>
      <c r="N4" s="122">
        <v>17.942559267289255</v>
      </c>
      <c r="O4" s="122">
        <v>17.791939672180845</v>
      </c>
      <c r="P4" s="122">
        <v>17.631906352378159</v>
      </c>
      <c r="Q4" s="122">
        <v>18.093178862397664</v>
      </c>
      <c r="R4" s="122">
        <v>19.740580683895889</v>
      </c>
      <c r="S4" s="122">
        <v>20.437196311272285</v>
      </c>
      <c r="T4" s="122">
        <v>20.437196311272285</v>
      </c>
      <c r="U4" s="122">
        <v>22.06577068338196</v>
      </c>
      <c r="V4" s="122">
        <v>22.018702059910581</v>
      </c>
      <c r="W4" s="9">
        <v>21.905737221614082</v>
      </c>
      <c r="X4" s="9"/>
      <c r="Y4" s="9"/>
      <c r="Z4" s="9"/>
      <c r="AA4" s="9"/>
      <c r="AB4" s="9">
        <v>23.204873514085293</v>
      </c>
      <c r="AC4" s="9"/>
      <c r="AD4" s="9"/>
      <c r="AE4" s="9"/>
      <c r="AF4" s="9"/>
      <c r="AG4" s="9">
        <v>23.262654628859153</v>
      </c>
      <c r="AH4" s="9">
        <v>23.584044175195476</v>
      </c>
      <c r="AI4" s="9">
        <v>24.275524624707121</v>
      </c>
      <c r="AJ4" s="9">
        <v>25.675219174161732</v>
      </c>
      <c r="AK4" s="9">
        <v>26.613962447825813</v>
      </c>
      <c r="AL4" s="9">
        <v>26.555878098665715</v>
      </c>
      <c r="AM4" s="9">
        <v>26.67802291087089</v>
      </c>
      <c r="AN4" s="9">
        <v>26.179653308438926</v>
      </c>
      <c r="AO4" s="9">
        <v>25.980100948653639</v>
      </c>
      <c r="AP4" s="9">
        <v>26.32855137637722</v>
      </c>
      <c r="AQ4" s="9">
        <v>26.042693424142421</v>
      </c>
      <c r="AR4" s="9">
        <v>26.092025303723133</v>
      </c>
      <c r="AS4" s="9">
        <v>26.39560958716778</v>
      </c>
      <c r="AT4" s="9">
        <v>26.932946173584028</v>
      </c>
      <c r="AU4" s="9">
        <v>26.719046030777566</v>
      </c>
      <c r="AV4" s="9">
        <v>26.337171767575761</v>
      </c>
      <c r="AW4" s="9">
        <v>26.062512195021263</v>
      </c>
      <c r="AX4" s="9">
        <v>25.47712500911004</v>
      </c>
      <c r="AY4" s="24">
        <v>25.946950694852163</v>
      </c>
      <c r="AZ4" s="24">
        <v>27.956580450624813</v>
      </c>
      <c r="BA4" s="24">
        <v>28.051814528364211</v>
      </c>
      <c r="BB4" s="24">
        <v>27.23134424562712</v>
      </c>
      <c r="BC4" s="24">
        <v>27.610936012641435</v>
      </c>
      <c r="BD4" s="24">
        <v>28.030711559025278</v>
      </c>
      <c r="BE4" s="24">
        <v>28.255038198307332</v>
      </c>
      <c r="BF4" s="24">
        <v>28.260886769913551</v>
      </c>
      <c r="BG4" s="24">
        <v>28.196942486799255</v>
      </c>
      <c r="BH4" s="24">
        <v>27.825715084740217</v>
      </c>
      <c r="BI4" s="24">
        <v>27.561124190901864</v>
      </c>
      <c r="BJ4" s="24">
        <v>27.708352643860646</v>
      </c>
      <c r="BK4" s="25">
        <v>31.108195621595748</v>
      </c>
      <c r="BL4" s="25">
        <v>31.060938579572245</v>
      </c>
      <c r="BM4" s="25">
        <v>29.355940526349343</v>
      </c>
      <c r="BN4" s="24"/>
      <c r="BO4" s="24"/>
    </row>
    <row r="5" spans="1:67" x14ac:dyDescent="0.2">
      <c r="A5" s="22" t="s">
        <v>18</v>
      </c>
      <c r="B5" s="22" t="s">
        <v>85</v>
      </c>
      <c r="C5" s="122">
        <v>11.448327359221874</v>
      </c>
      <c r="D5" s="122">
        <v>11.448327359221874</v>
      </c>
      <c r="E5" s="122">
        <v>11.448327359221874</v>
      </c>
      <c r="F5" s="122">
        <v>11.448327359221874</v>
      </c>
      <c r="G5" s="122">
        <v>11.448327359221874</v>
      </c>
      <c r="H5" s="122">
        <v>12.257882195831293</v>
      </c>
      <c r="I5" s="122">
        <v>12.960514695530032</v>
      </c>
      <c r="J5" s="122">
        <v>13.449302521407418</v>
      </c>
      <c r="K5" s="122">
        <v>14.426878173162189</v>
      </c>
      <c r="L5" s="122">
        <v>14.442152792720856</v>
      </c>
      <c r="M5" s="122">
        <v>14.709458634997551</v>
      </c>
      <c r="N5" s="122">
        <v>14.992039096832913</v>
      </c>
      <c r="O5" s="122">
        <v>15.893241650794343</v>
      </c>
      <c r="P5" s="122">
        <v>16.305656378878385</v>
      </c>
      <c r="Q5" s="122">
        <v>16.916641161225115</v>
      </c>
      <c r="R5" s="122">
        <v>20.422166349939488</v>
      </c>
      <c r="S5" s="122">
        <v>21.415016621252921</v>
      </c>
      <c r="T5" s="122">
        <v>22.583525017491048</v>
      </c>
      <c r="U5" s="122">
        <v>22.858468169547074</v>
      </c>
      <c r="V5" s="122">
        <v>23.041763604251098</v>
      </c>
      <c r="W5" s="9">
        <v>23.202147059143954</v>
      </c>
      <c r="X5" s="9">
        <v>24.752351594467108</v>
      </c>
      <c r="Y5" s="9">
        <v>25.349642673204194</v>
      </c>
      <c r="Z5" s="9">
        <v>25.634357766915418</v>
      </c>
      <c r="AA5" s="9">
        <v>24.851741776206492</v>
      </c>
      <c r="AB5" s="9">
        <v>25.688804020912315</v>
      </c>
      <c r="AC5" s="9">
        <v>25.517831143644582</v>
      </c>
      <c r="AD5" s="9">
        <v>25.288657739622522</v>
      </c>
      <c r="AE5" s="9">
        <v>25.107363159446294</v>
      </c>
      <c r="AF5" s="9">
        <v>24.261885715481473</v>
      </c>
      <c r="AG5" s="9">
        <v>24.570479868069651</v>
      </c>
      <c r="AH5" s="9">
        <v>25.335421432464734</v>
      </c>
      <c r="AI5" s="9">
        <v>24.346194860282647</v>
      </c>
      <c r="AJ5" s="9">
        <v>25.400243848834837</v>
      </c>
      <c r="AK5" s="9">
        <v>24.801235281985313</v>
      </c>
      <c r="AL5" s="9">
        <v>25.30422558426752</v>
      </c>
      <c r="AM5" s="9">
        <v>25.935386514427037</v>
      </c>
      <c r="AN5" s="9">
        <v>24.92916441210183</v>
      </c>
      <c r="AO5" s="9">
        <v>24.928683524925098</v>
      </c>
      <c r="AP5" s="9">
        <v>24.730284858761479</v>
      </c>
      <c r="AQ5" s="9">
        <v>23.655119756989979</v>
      </c>
      <c r="AR5" s="9">
        <v>24.122560528358903</v>
      </c>
      <c r="AS5" s="9">
        <v>24.504089919165668</v>
      </c>
      <c r="AT5" s="9">
        <v>25.061394593517601</v>
      </c>
      <c r="AU5" s="9">
        <v>24.826139833600038</v>
      </c>
      <c r="AV5" s="9">
        <v>24.68525436548699</v>
      </c>
      <c r="AW5" s="9">
        <v>24.594579343626489</v>
      </c>
      <c r="AX5" s="9">
        <v>24.33888870381055</v>
      </c>
      <c r="AY5" s="24">
        <v>25.744779824504821</v>
      </c>
      <c r="AZ5" s="24">
        <v>27.979288158265437</v>
      </c>
      <c r="BA5" s="24">
        <v>27.665523221795624</v>
      </c>
      <c r="BB5" s="24">
        <v>28.101017852867869</v>
      </c>
      <c r="BC5" s="24">
        <v>27.962380269735931</v>
      </c>
      <c r="BD5" s="24">
        <v>28.339977760352543</v>
      </c>
      <c r="BE5" s="24">
        <v>28.394498899064402</v>
      </c>
      <c r="BF5" s="24">
        <v>29.055482647142789</v>
      </c>
      <c r="BG5" s="24">
        <v>28.425809061107337</v>
      </c>
      <c r="BH5" s="24">
        <v>28.275121029621115</v>
      </c>
      <c r="BI5" s="24">
        <v>28.355334441126729</v>
      </c>
      <c r="BJ5" s="24">
        <v>28.218191492256885</v>
      </c>
      <c r="BK5" s="25">
        <v>32.280193726929639</v>
      </c>
      <c r="BL5" s="25">
        <v>29.705429656858641</v>
      </c>
      <c r="BM5" s="25">
        <v>28.965308949967806</v>
      </c>
      <c r="BN5" s="24"/>
      <c r="BO5" s="24"/>
    </row>
    <row r="6" spans="1:67" x14ac:dyDescent="0.2">
      <c r="A6" s="22" t="s">
        <v>84</v>
      </c>
      <c r="B6" s="22" t="s">
        <v>83</v>
      </c>
      <c r="C6" s="122">
        <v>8.0577367220234208</v>
      </c>
      <c r="D6" s="122">
        <v>8.3404643263049447</v>
      </c>
      <c r="E6" s="122">
        <v>8.2962881381359583</v>
      </c>
      <c r="F6" s="122">
        <v>8.2344414746993753</v>
      </c>
      <c r="G6" s="122">
        <v>8.1372538607276006</v>
      </c>
      <c r="H6" s="122">
        <v>7.9428786327840539</v>
      </c>
      <c r="I6" s="122">
        <v>8.3669700392063397</v>
      </c>
      <c r="J6" s="122">
        <v>8.4199814650091245</v>
      </c>
      <c r="K6" s="122">
        <v>9.3035052283888842</v>
      </c>
      <c r="L6" s="122">
        <v>9.6569147337407895</v>
      </c>
      <c r="M6" s="122">
        <v>10.425580407881183</v>
      </c>
      <c r="N6" s="122">
        <v>11.291433695993348</v>
      </c>
      <c r="O6" s="122">
        <v>12.042428894866147</v>
      </c>
      <c r="P6" s="122">
        <v>12.060099370133742</v>
      </c>
      <c r="Q6" s="122">
        <v>12.448849826020837</v>
      </c>
      <c r="R6" s="122">
        <v>13.579760243146929</v>
      </c>
      <c r="S6" s="122">
        <v>13.27936216359781</v>
      </c>
      <c r="T6" s="122">
        <v>13.500243104442751</v>
      </c>
      <c r="U6" s="122">
        <v>13.305867876499205</v>
      </c>
      <c r="V6" s="122">
        <v>12.811094569006537</v>
      </c>
      <c r="W6" s="9">
        <v>13.14817233889895</v>
      </c>
      <c r="X6" s="9">
        <v>13.621818108762401</v>
      </c>
      <c r="Y6" s="9">
        <v>15.918214166581013</v>
      </c>
      <c r="Z6" s="9">
        <v>16.088475689105149</v>
      </c>
      <c r="AA6" s="9">
        <v>15.789269798010059</v>
      </c>
      <c r="AB6" s="9">
        <v>16.262181435833721</v>
      </c>
      <c r="AC6" s="9">
        <v>16.201597418283878</v>
      </c>
      <c r="AD6" s="9">
        <v>15.924437019075691</v>
      </c>
      <c r="AE6" s="9">
        <v>15.726245082301535</v>
      </c>
      <c r="AF6" s="9">
        <v>16.090870248295538</v>
      </c>
      <c r="AG6" s="9">
        <v>17.391324962091272</v>
      </c>
      <c r="AH6" s="9">
        <v>19.611924779298768</v>
      </c>
      <c r="AI6" s="9">
        <v>20.260960705911941</v>
      </c>
      <c r="AJ6" s="9">
        <v>20.197724832530351</v>
      </c>
      <c r="AK6" s="9">
        <v>19.110799615224789</v>
      </c>
      <c r="AL6" s="9">
        <v>18.209280659326314</v>
      </c>
      <c r="AM6" s="9">
        <v>17.405400758880106</v>
      </c>
      <c r="AN6" s="9">
        <v>16.785839945629476</v>
      </c>
      <c r="AO6" s="9">
        <v>16.870232498773362</v>
      </c>
      <c r="AP6" s="9">
        <v>15.882782757989645</v>
      </c>
      <c r="AQ6" s="9">
        <v>15.592266236178981</v>
      </c>
      <c r="AR6" s="9">
        <v>16.019667268434677</v>
      </c>
      <c r="AS6" s="9">
        <v>16.029417173939585</v>
      </c>
      <c r="AT6" s="9">
        <v>16.099214325105343</v>
      </c>
      <c r="AU6" s="9">
        <v>16.098239671322286</v>
      </c>
      <c r="AV6" s="9">
        <v>15.953017526379352</v>
      </c>
      <c r="AW6" s="9">
        <v>16.346306740878784</v>
      </c>
      <c r="AX6" s="9">
        <v>16.2642282990588</v>
      </c>
      <c r="AY6" s="24">
        <v>16.352430017735482</v>
      </c>
      <c r="AZ6" s="24">
        <v>18.084578754463685</v>
      </c>
      <c r="BA6" s="24">
        <v>17.599653866466273</v>
      </c>
      <c r="BB6" s="24">
        <v>17.092508008572356</v>
      </c>
      <c r="BC6" s="24">
        <v>17.221978209943099</v>
      </c>
      <c r="BD6" s="24">
        <v>16.985863751900521</v>
      </c>
      <c r="BE6" s="24">
        <v>16.91322157001715</v>
      </c>
      <c r="BF6" s="24">
        <v>17.934415291605774</v>
      </c>
      <c r="BG6" s="24">
        <v>18.296360543617656</v>
      </c>
      <c r="BH6" s="24">
        <v>18.028571427250682</v>
      </c>
      <c r="BI6" s="24">
        <v>18.003729661882833</v>
      </c>
      <c r="BJ6" s="24">
        <v>18.783856262788699</v>
      </c>
      <c r="BK6" s="24">
        <v>24.971655313417209</v>
      </c>
      <c r="BL6" s="24"/>
      <c r="BM6" s="24"/>
      <c r="BN6" s="24"/>
      <c r="BO6" s="24"/>
    </row>
    <row r="7" spans="1:67" x14ac:dyDescent="0.2">
      <c r="A7" s="22" t="s">
        <v>17</v>
      </c>
      <c r="B7" s="22" t="s">
        <v>51</v>
      </c>
      <c r="C7" s="122"/>
      <c r="D7" s="122"/>
      <c r="E7" s="122"/>
      <c r="F7" s="122"/>
      <c r="G7" s="122"/>
      <c r="H7" s="122"/>
      <c r="I7" s="122"/>
      <c r="J7" s="122"/>
      <c r="K7" s="122"/>
      <c r="L7" s="122"/>
      <c r="M7" s="122"/>
      <c r="N7" s="122"/>
      <c r="O7" s="122"/>
      <c r="P7" s="122"/>
      <c r="Q7" s="122"/>
      <c r="R7" s="122"/>
      <c r="S7" s="122"/>
      <c r="T7" s="122"/>
      <c r="U7" s="122"/>
      <c r="V7" s="122"/>
      <c r="W7" s="9"/>
      <c r="X7" s="9"/>
      <c r="Y7" s="9"/>
      <c r="Z7" s="9"/>
      <c r="AA7" s="9"/>
      <c r="AB7" s="9"/>
      <c r="AC7" s="9"/>
      <c r="AD7" s="9"/>
      <c r="AE7" s="9"/>
      <c r="AF7" s="9"/>
      <c r="AG7" s="9"/>
      <c r="AH7" s="9"/>
      <c r="AI7" s="9"/>
      <c r="AJ7" s="9"/>
      <c r="AK7" s="9"/>
      <c r="AL7" s="9">
        <v>10.896507467603673</v>
      </c>
      <c r="AM7" s="9">
        <v>11.783724699680741</v>
      </c>
      <c r="AN7" s="9">
        <v>11.477371543486674</v>
      </c>
      <c r="AO7" s="9">
        <v>11.845315930683423</v>
      </c>
      <c r="AP7" s="9">
        <v>12.635271233367654</v>
      </c>
      <c r="AQ7" s="9">
        <v>10.345804868550374</v>
      </c>
      <c r="AR7" s="9">
        <v>10.041504158312053</v>
      </c>
      <c r="AS7" s="9">
        <v>10.074707608835705</v>
      </c>
      <c r="AT7" s="9">
        <v>9.9223388472841911</v>
      </c>
      <c r="AU7" s="9">
        <v>9.3016412239020703</v>
      </c>
      <c r="AV7" s="9">
        <v>8.9184833105830261</v>
      </c>
      <c r="AW7" s="9">
        <v>8.3083859231825219</v>
      </c>
      <c r="AX7" s="9">
        <v>8.4818645670982136</v>
      </c>
      <c r="AY7" s="24">
        <v>9.6187744047116812</v>
      </c>
      <c r="AZ7" s="24">
        <v>11.554686044547406</v>
      </c>
      <c r="BA7" s="24">
        <v>10.643480550763433</v>
      </c>
      <c r="BB7" s="24">
        <v>10.153447989577751</v>
      </c>
      <c r="BC7" s="24">
        <v>10.20766328938562</v>
      </c>
      <c r="BD7" s="24">
        <v>10.159115325055811</v>
      </c>
      <c r="BE7" s="24">
        <v>10.43020663287221</v>
      </c>
      <c r="BF7" s="24">
        <v>10.962701055774419</v>
      </c>
      <c r="BG7" s="24">
        <v>11.190361156708786</v>
      </c>
      <c r="BH7" s="24">
        <v>11.47786112655105</v>
      </c>
      <c r="BI7" s="24">
        <v>11.454078729622482</v>
      </c>
      <c r="BJ7" s="24">
        <v>11.706109625667869</v>
      </c>
      <c r="BK7" s="24">
        <v>15.060592502056464</v>
      </c>
      <c r="BL7" s="24">
        <v>19.60528338822807</v>
      </c>
      <c r="BM7" s="24"/>
      <c r="BN7" s="24"/>
      <c r="BO7" s="24"/>
    </row>
    <row r="8" spans="1:67" x14ac:dyDescent="0.2">
      <c r="A8" s="22" t="s">
        <v>43</v>
      </c>
      <c r="B8" s="22" t="s">
        <v>42</v>
      </c>
      <c r="C8" s="122"/>
      <c r="D8" s="122"/>
      <c r="E8" s="122"/>
      <c r="F8" s="122"/>
      <c r="G8" s="122"/>
      <c r="H8" s="122"/>
      <c r="I8" s="122"/>
      <c r="J8" s="122"/>
      <c r="K8" s="122"/>
      <c r="L8" s="122"/>
      <c r="M8" s="122"/>
      <c r="N8" s="122"/>
      <c r="O8" s="122"/>
      <c r="P8" s="122"/>
      <c r="Q8" s="122"/>
      <c r="R8" s="122"/>
      <c r="S8" s="122"/>
      <c r="T8" s="122"/>
      <c r="U8" s="122"/>
      <c r="V8" s="122"/>
      <c r="AM8" s="9"/>
      <c r="AN8" s="9"/>
      <c r="AO8" s="9"/>
      <c r="AP8" s="9"/>
      <c r="AQ8" s="9"/>
      <c r="AR8" s="9"/>
      <c r="AS8" s="9"/>
      <c r="AT8" s="9"/>
      <c r="AU8" s="9"/>
      <c r="AV8" s="9"/>
      <c r="AW8" s="9"/>
      <c r="AX8" s="9"/>
      <c r="AY8" s="9"/>
      <c r="AZ8" s="9"/>
      <c r="BA8" s="9">
        <v>12.992036820698027</v>
      </c>
      <c r="BB8" s="9">
        <v>12.680922047282618</v>
      </c>
      <c r="BC8" s="9">
        <v>12.624884810314416</v>
      </c>
      <c r="BD8" s="9">
        <v>13.19058257226618</v>
      </c>
      <c r="BE8" s="9">
        <v>14.110939769097296</v>
      </c>
      <c r="BF8" s="9">
        <v>14.544731782404904</v>
      </c>
      <c r="BG8" s="9">
        <v>14.146753447507201</v>
      </c>
      <c r="BH8" s="9">
        <v>14.111726095398708</v>
      </c>
      <c r="BI8" s="9">
        <v>13.688300719530453</v>
      </c>
      <c r="BJ8" s="24">
        <v>14.126420872528932</v>
      </c>
      <c r="BK8" s="24">
        <v>17.020090344230962</v>
      </c>
      <c r="BL8" s="24">
        <v>15.153104934118065</v>
      </c>
      <c r="BM8" s="9"/>
      <c r="BN8" s="9"/>
      <c r="BO8" s="9"/>
    </row>
    <row r="9" spans="1:67" x14ac:dyDescent="0.2">
      <c r="A9" s="22" t="s">
        <v>41</v>
      </c>
      <c r="B9" s="22" t="s">
        <v>39</v>
      </c>
      <c r="C9" s="122"/>
      <c r="D9" s="122"/>
      <c r="E9" s="122"/>
      <c r="F9" s="122"/>
      <c r="G9" s="122"/>
      <c r="H9" s="122"/>
      <c r="I9" s="122"/>
      <c r="J9" s="122"/>
      <c r="K9" s="122"/>
      <c r="L9" s="122"/>
      <c r="M9" s="122"/>
      <c r="N9" s="122"/>
      <c r="O9" s="122"/>
      <c r="P9" s="122"/>
      <c r="Q9" s="122"/>
      <c r="R9" s="122"/>
      <c r="S9" s="122"/>
      <c r="T9" s="122"/>
      <c r="U9" s="122"/>
      <c r="V9" s="122"/>
      <c r="AM9" s="9"/>
      <c r="AN9" s="9"/>
      <c r="AO9" s="9"/>
      <c r="AP9" s="9"/>
      <c r="AQ9" s="9"/>
      <c r="AR9" s="9"/>
      <c r="AS9" s="9"/>
      <c r="AT9" s="9"/>
      <c r="AU9" s="9"/>
      <c r="AV9" s="9"/>
      <c r="AW9" s="9"/>
      <c r="AX9" s="9"/>
      <c r="AY9" s="9"/>
      <c r="AZ9" s="9"/>
      <c r="BA9" s="9"/>
      <c r="BB9" s="9">
        <v>12.345814770262562</v>
      </c>
      <c r="BC9" s="9">
        <v>12.028999279289364</v>
      </c>
      <c r="BD9" s="9">
        <v>12.496828731195579</v>
      </c>
      <c r="BE9" s="9">
        <v>12.279082528913319</v>
      </c>
      <c r="BF9" s="9">
        <v>12.580584707443551</v>
      </c>
      <c r="BG9" s="9">
        <v>12.270627763129122</v>
      </c>
      <c r="BH9" s="9">
        <v>12.15256923219866</v>
      </c>
      <c r="BI9" s="9">
        <v>12.484111944326198</v>
      </c>
      <c r="BJ9" s="24">
        <v>12.305793599089748</v>
      </c>
      <c r="BK9" s="24">
        <v>14.456729589296897</v>
      </c>
      <c r="BL9" s="24"/>
      <c r="BM9" s="9"/>
      <c r="BN9" s="9"/>
      <c r="BO9" s="9"/>
    </row>
    <row r="10" spans="1:67" x14ac:dyDescent="0.2">
      <c r="A10" s="22" t="s">
        <v>16</v>
      </c>
      <c r="B10" s="22" t="s">
        <v>82</v>
      </c>
      <c r="C10" s="122"/>
      <c r="D10" s="122"/>
      <c r="E10" s="122"/>
      <c r="F10" s="122"/>
      <c r="G10" s="122"/>
      <c r="H10" s="122"/>
      <c r="I10" s="122"/>
      <c r="J10" s="122"/>
      <c r="K10" s="122"/>
      <c r="L10" s="122"/>
      <c r="M10" s="122"/>
      <c r="N10" s="122"/>
      <c r="O10" s="122"/>
      <c r="P10" s="122"/>
      <c r="Q10" s="122"/>
      <c r="R10" s="122"/>
      <c r="S10" s="122"/>
      <c r="T10" s="122"/>
      <c r="U10" s="122"/>
      <c r="V10" s="122"/>
      <c r="W10" s="9"/>
      <c r="X10" s="9"/>
      <c r="Y10" s="9"/>
      <c r="Z10" s="9"/>
      <c r="AA10" s="9"/>
      <c r="AB10" s="9"/>
      <c r="AC10" s="9"/>
      <c r="AD10" s="9"/>
      <c r="AE10" s="9"/>
      <c r="AF10" s="9"/>
      <c r="AG10" s="9">
        <v>14.025434077852436</v>
      </c>
      <c r="AH10" s="9">
        <v>15.076617500228046</v>
      </c>
      <c r="AI10" s="9">
        <v>15.348832077100036</v>
      </c>
      <c r="AJ10" s="9">
        <v>15.616312086993133</v>
      </c>
      <c r="AK10" s="9">
        <v>15.699002189333381</v>
      </c>
      <c r="AL10" s="9">
        <v>15.965406434605898</v>
      </c>
      <c r="AM10" s="9">
        <v>15.982233796818923</v>
      </c>
      <c r="AN10" s="9">
        <v>16.723954131456541</v>
      </c>
      <c r="AO10" s="9">
        <v>17.054558010455871</v>
      </c>
      <c r="AP10" s="9">
        <v>17.697682409427799</v>
      </c>
      <c r="AQ10" s="9">
        <v>17.858800174095276</v>
      </c>
      <c r="AR10" s="9">
        <v>17.806599155439589</v>
      </c>
      <c r="AS10" s="9">
        <v>18.545360543993446</v>
      </c>
      <c r="AT10" s="9">
        <v>18.679109633083097</v>
      </c>
      <c r="AU10" s="9">
        <v>17.842311282917837</v>
      </c>
      <c r="AV10" s="9">
        <v>17.904260532777478</v>
      </c>
      <c r="AW10" s="9">
        <v>17.572524434081505</v>
      </c>
      <c r="AX10" s="9">
        <v>17.356703285091008</v>
      </c>
      <c r="AY10" s="24">
        <v>17.658461312013639</v>
      </c>
      <c r="AZ10" s="24">
        <v>19.933328516219674</v>
      </c>
      <c r="BA10" s="24">
        <v>19.503348784036405</v>
      </c>
      <c r="BB10" s="24">
        <v>19.554911317529019</v>
      </c>
      <c r="BC10" s="24">
        <v>19.858228592194784</v>
      </c>
      <c r="BD10" s="24">
        <v>20.657461210735676</v>
      </c>
      <c r="BE10" s="24">
        <v>20.063256000212451</v>
      </c>
      <c r="BF10" s="24">
        <v>19.257246498249671</v>
      </c>
      <c r="BG10" s="24">
        <v>18.863986162896691</v>
      </c>
      <c r="BH10" s="24">
        <v>18.921652774895513</v>
      </c>
      <c r="BI10" s="24">
        <v>19.094877140503364</v>
      </c>
      <c r="BJ10" s="24">
        <v>19.459222044361677</v>
      </c>
      <c r="BK10" s="25">
        <v>22.618821096179744</v>
      </c>
      <c r="BL10" s="25">
        <v>22.496143780937157</v>
      </c>
      <c r="BM10" s="25">
        <v>22.012339131015313</v>
      </c>
      <c r="BN10" s="24"/>
      <c r="BO10" s="24"/>
    </row>
    <row r="11" spans="1:67" x14ac:dyDescent="0.2">
      <c r="A11" s="22" t="s">
        <v>15</v>
      </c>
      <c r="B11" s="22" t="s">
        <v>81</v>
      </c>
      <c r="C11" s="122"/>
      <c r="D11" s="122"/>
      <c r="E11" s="122"/>
      <c r="F11" s="122"/>
      <c r="G11" s="122"/>
      <c r="H11" s="122"/>
      <c r="I11" s="122"/>
      <c r="J11" s="122"/>
      <c r="K11" s="122"/>
      <c r="L11" s="122"/>
      <c r="M11" s="122"/>
      <c r="N11" s="122"/>
      <c r="O11" s="122"/>
      <c r="P11" s="122"/>
      <c r="Q11" s="122"/>
      <c r="R11" s="122"/>
      <c r="S11" s="122"/>
      <c r="T11" s="122"/>
      <c r="U11" s="122"/>
      <c r="V11" s="122"/>
      <c r="W11" s="9">
        <v>20.259340515136962</v>
      </c>
      <c r="X11" s="9">
        <v>20.131284415945704</v>
      </c>
      <c r="Y11" s="9">
        <v>19.966906495974808</v>
      </c>
      <c r="Z11" s="9">
        <v>20.066319094713851</v>
      </c>
      <c r="AA11" s="9">
        <v>19.23263773998492</v>
      </c>
      <c r="AB11" s="9">
        <v>19.159122459717928</v>
      </c>
      <c r="AC11" s="9">
        <v>19.672803599470576</v>
      </c>
      <c r="AD11" s="9">
        <v>20.477681976735102</v>
      </c>
      <c r="AE11" s="9">
        <v>21.479969350203383</v>
      </c>
      <c r="AF11" s="9">
        <v>21.474080704101809</v>
      </c>
      <c r="AG11" s="9">
        <v>21.949018758306142</v>
      </c>
      <c r="AH11" s="9">
        <v>22.40406919798107</v>
      </c>
      <c r="AI11" s="9">
        <v>22.599933356170251</v>
      </c>
      <c r="AJ11" s="9">
        <v>23.791254609540811</v>
      </c>
      <c r="AK11" s="9">
        <v>25.424036536516397</v>
      </c>
      <c r="AL11" s="9">
        <v>25.512622042659284</v>
      </c>
      <c r="AM11" s="9">
        <v>24.945892352464387</v>
      </c>
      <c r="AN11" s="9">
        <v>24.156199589297682</v>
      </c>
      <c r="AO11" s="9">
        <v>23.740807749157476</v>
      </c>
      <c r="AP11" s="9">
        <v>24.547288024432078</v>
      </c>
      <c r="AQ11" s="9">
        <v>23.764766505639621</v>
      </c>
      <c r="AR11" s="9">
        <v>24.289811120543032</v>
      </c>
      <c r="AS11" s="9">
        <v>24.80415998733131</v>
      </c>
      <c r="AT11" s="9">
        <v>25.327738492311568</v>
      </c>
      <c r="AU11" s="9">
        <v>25.119387268131742</v>
      </c>
      <c r="AV11" s="9">
        <v>25.194998950959469</v>
      </c>
      <c r="AW11" s="9">
        <v>24.960619012734618</v>
      </c>
      <c r="AX11" s="9">
        <v>25.911546665578378</v>
      </c>
      <c r="AY11" s="24">
        <v>26.324324590094893</v>
      </c>
      <c r="AZ11" s="24">
        <v>29.282388853774972</v>
      </c>
      <c r="BA11" s="24">
        <v>29.90828647836274</v>
      </c>
      <c r="BB11" s="24">
        <v>30.02155385847632</v>
      </c>
      <c r="BC11" s="24">
        <v>30.203592354647778</v>
      </c>
      <c r="BD11" s="24">
        <v>30.04749574421195</v>
      </c>
      <c r="BE11" s="24">
        <v>30.019250635890941</v>
      </c>
      <c r="BF11" s="24">
        <v>29.975012588453215</v>
      </c>
      <c r="BG11" s="24">
        <v>29.42860743452708</v>
      </c>
      <c r="BH11" s="24">
        <v>28.978996673151826</v>
      </c>
      <c r="BI11" s="24">
        <v>28.533936940583938</v>
      </c>
      <c r="BJ11" s="24">
        <v>28.436355806246915</v>
      </c>
      <c r="BK11" s="25">
        <v>29.347191136911583</v>
      </c>
      <c r="BL11" s="25">
        <v>28.273014223453597</v>
      </c>
      <c r="BM11" s="25">
        <v>26.164406275489004</v>
      </c>
      <c r="BN11" s="24"/>
      <c r="BO11" s="24"/>
    </row>
    <row r="12" spans="1:67" x14ac:dyDescent="0.2">
      <c r="A12" s="22" t="s">
        <v>14</v>
      </c>
      <c r="B12" s="22" t="s">
        <v>50</v>
      </c>
      <c r="C12" s="122"/>
      <c r="D12" s="122"/>
      <c r="E12" s="122"/>
      <c r="F12" s="122"/>
      <c r="G12" s="122"/>
      <c r="H12" s="122"/>
      <c r="I12" s="122"/>
      <c r="J12" s="122"/>
      <c r="K12" s="122"/>
      <c r="L12" s="122"/>
      <c r="M12" s="122"/>
      <c r="N12" s="122"/>
      <c r="O12" s="122"/>
      <c r="P12" s="122"/>
      <c r="Q12" s="122"/>
      <c r="R12" s="122"/>
      <c r="S12" s="122"/>
      <c r="T12" s="122"/>
      <c r="U12" s="122"/>
      <c r="V12" s="122"/>
      <c r="W12" s="9"/>
      <c r="X12" s="9"/>
      <c r="Y12" s="9"/>
      <c r="Z12" s="9"/>
      <c r="AA12" s="9"/>
      <c r="AB12" s="9"/>
      <c r="AC12" s="9"/>
      <c r="AD12" s="9"/>
      <c r="AE12" s="9"/>
      <c r="AF12" s="9"/>
      <c r="AG12" s="9"/>
      <c r="AH12" s="9"/>
      <c r="AI12" s="9"/>
      <c r="AJ12" s="9"/>
      <c r="AK12" s="9"/>
      <c r="AL12" s="9"/>
      <c r="AM12" s="9"/>
      <c r="AN12" s="9"/>
      <c r="AO12" s="9"/>
      <c r="AP12" s="9"/>
      <c r="AQ12" s="9">
        <v>13.932469953815016</v>
      </c>
      <c r="AR12" s="9">
        <v>13.066530685167271</v>
      </c>
      <c r="AS12" s="9">
        <v>12.765637127253504</v>
      </c>
      <c r="AT12" s="9">
        <v>12.892469378978017</v>
      </c>
      <c r="AU12" s="9">
        <v>13.304242755209964</v>
      </c>
      <c r="AV12" s="9">
        <v>12.832377634024358</v>
      </c>
      <c r="AW12" s="9">
        <v>12.447349136159771</v>
      </c>
      <c r="AX12" s="9">
        <v>12.364689760217782</v>
      </c>
      <c r="AY12" s="24">
        <v>15.139176045232619</v>
      </c>
      <c r="AZ12" s="24">
        <v>19.422708079517808</v>
      </c>
      <c r="BA12" s="24">
        <v>18.139794928338659</v>
      </c>
      <c r="BB12" s="24">
        <v>16.182324715286775</v>
      </c>
      <c r="BC12" s="24">
        <v>15.753075508352271</v>
      </c>
      <c r="BD12" s="24">
        <v>15.676098031570845</v>
      </c>
      <c r="BE12" s="24">
        <v>15.98267557962963</v>
      </c>
      <c r="BF12" s="24">
        <v>17.279211910213238</v>
      </c>
      <c r="BG12" s="24">
        <v>17.532560476731948</v>
      </c>
      <c r="BH12" s="24">
        <v>17.027702828460541</v>
      </c>
      <c r="BI12" s="24">
        <v>17.462134039424431</v>
      </c>
      <c r="BJ12" s="24">
        <v>17.907114323865585</v>
      </c>
      <c r="BK12" s="25">
        <v>19.820300465162266</v>
      </c>
      <c r="BL12" s="25">
        <v>18.437039904749959</v>
      </c>
      <c r="BM12" s="25">
        <v>17.186823671005108</v>
      </c>
      <c r="BN12" s="24"/>
      <c r="BO12" s="24"/>
    </row>
    <row r="13" spans="1:67" x14ac:dyDescent="0.2">
      <c r="A13" s="22" t="s">
        <v>13</v>
      </c>
      <c r="B13" s="22" t="s">
        <v>80</v>
      </c>
      <c r="C13" s="122">
        <v>8.1513621574400865</v>
      </c>
      <c r="D13" s="122">
        <v>8.4196816836214285</v>
      </c>
      <c r="E13" s="122">
        <v>8.9008063512569393</v>
      </c>
      <c r="F13" s="122">
        <v>9.0673495054384627</v>
      </c>
      <c r="G13" s="122">
        <v>9.5022121858013264</v>
      </c>
      <c r="H13" s="122">
        <v>10.288665969436295</v>
      </c>
      <c r="I13" s="122">
        <v>11.639515997797536</v>
      </c>
      <c r="J13" s="122">
        <v>11.454468048706955</v>
      </c>
      <c r="K13" s="122">
        <v>12.601765333068556</v>
      </c>
      <c r="L13" s="122">
        <v>12.388960191614389</v>
      </c>
      <c r="M13" s="122">
        <v>12.546250948341383</v>
      </c>
      <c r="N13" s="122">
        <v>13.360461924339937</v>
      </c>
      <c r="O13" s="122">
        <v>14.008129746156973</v>
      </c>
      <c r="P13" s="122">
        <v>13.656538642884868</v>
      </c>
      <c r="Q13" s="122">
        <v>13.961867758884328</v>
      </c>
      <c r="R13" s="122">
        <v>15.451503749063502</v>
      </c>
      <c r="S13" s="122">
        <v>17.061420906151557</v>
      </c>
      <c r="T13" s="122">
        <v>18.467785319239972</v>
      </c>
      <c r="U13" s="122">
        <v>18.754609640330369</v>
      </c>
      <c r="V13" s="122">
        <v>17.755350715241235</v>
      </c>
      <c r="W13" s="9">
        <v>17.755350715241235</v>
      </c>
      <c r="X13" s="9">
        <v>17.894111267997101</v>
      </c>
      <c r="Y13" s="9">
        <v>18.923875358976343</v>
      </c>
      <c r="Z13" s="9">
        <v>19.831570266443087</v>
      </c>
      <c r="AA13" s="9">
        <v>20.625907552068838</v>
      </c>
      <c r="AB13" s="9">
        <v>21.678147094464165</v>
      </c>
      <c r="AC13" s="9">
        <v>22.121865888884276</v>
      </c>
      <c r="AD13" s="9">
        <v>22.75567337803054</v>
      </c>
      <c r="AE13" s="9">
        <v>22.08639493871517</v>
      </c>
      <c r="AF13" s="9">
        <v>21.814547929311779</v>
      </c>
      <c r="AG13" s="9">
        <v>23.331418576123376</v>
      </c>
      <c r="AH13" s="9">
        <v>28.248357107889589</v>
      </c>
      <c r="AI13" s="9">
        <v>32.199079233767925</v>
      </c>
      <c r="AJ13" s="9">
        <v>32.279430047865567</v>
      </c>
      <c r="AK13" s="9">
        <v>31.573264900390825</v>
      </c>
      <c r="AL13" s="9">
        <v>28.904085154712771</v>
      </c>
      <c r="AM13" s="9">
        <v>28.73182275913619</v>
      </c>
      <c r="AN13" s="9">
        <v>26.607542564248703</v>
      </c>
      <c r="AO13" s="9">
        <v>24.508940211165893</v>
      </c>
      <c r="AP13" s="9">
        <v>23.844044210343849</v>
      </c>
      <c r="AQ13" s="9">
        <v>22.690599217249815</v>
      </c>
      <c r="AR13" s="9">
        <v>22.511781731753185</v>
      </c>
      <c r="AS13" s="9">
        <v>23.234810283797799</v>
      </c>
      <c r="AT13" s="9">
        <v>23.885312359883752</v>
      </c>
      <c r="AU13" s="9">
        <v>23.992599736076297</v>
      </c>
      <c r="AV13" s="9">
        <v>23.961368237930134</v>
      </c>
      <c r="AW13" s="9">
        <v>23.776220597812571</v>
      </c>
      <c r="AX13" s="9">
        <v>22.869406010520013</v>
      </c>
      <c r="AY13" s="24">
        <v>23.361997598126276</v>
      </c>
      <c r="AZ13" s="24">
        <v>26.948611326184196</v>
      </c>
      <c r="BA13" s="24">
        <v>27.412479774958413</v>
      </c>
      <c r="BB13" s="24">
        <v>27.0705501353549</v>
      </c>
      <c r="BC13" s="24">
        <v>28.330457101926509</v>
      </c>
      <c r="BD13" s="24">
        <v>29.438406792742793</v>
      </c>
      <c r="BE13" s="24">
        <v>30.174493840413348</v>
      </c>
      <c r="BF13" s="24">
        <v>30.528407790051325</v>
      </c>
      <c r="BG13" s="24">
        <v>30.440699371086531</v>
      </c>
      <c r="BH13" s="24">
        <v>29.573706325645936</v>
      </c>
      <c r="BI13" s="24">
        <v>29.353177556090504</v>
      </c>
      <c r="BJ13" s="24">
        <v>29.419023383418519</v>
      </c>
      <c r="BK13" s="25">
        <v>31.000465010549398</v>
      </c>
      <c r="BL13" s="25">
        <v>30.341619910946712</v>
      </c>
      <c r="BM13" s="25">
        <v>29.02046854378823</v>
      </c>
      <c r="BN13" s="24"/>
      <c r="BO13" s="24"/>
    </row>
    <row r="14" spans="1:67" x14ac:dyDescent="0.2">
      <c r="A14" s="22" t="s">
        <v>12</v>
      </c>
      <c r="B14" s="22" t="s">
        <v>79</v>
      </c>
      <c r="C14" s="122">
        <v>11.983965837719929</v>
      </c>
      <c r="D14" s="122">
        <v>12.394742610100792</v>
      </c>
      <c r="E14" s="122">
        <v>13.001977838837718</v>
      </c>
      <c r="F14" s="122">
        <v>13.716372225587044</v>
      </c>
      <c r="G14" s="122">
        <v>14.091429278630438</v>
      </c>
      <c r="H14" s="122">
        <v>14.716524367036099</v>
      </c>
      <c r="I14" s="122">
        <v>14.921912753226531</v>
      </c>
      <c r="J14" s="122">
        <v>14.511135980845667</v>
      </c>
      <c r="K14" s="122">
        <v>14.761174016207931</v>
      </c>
      <c r="L14" s="122">
        <v>14.761174016207931</v>
      </c>
      <c r="M14" s="122">
        <v>14.895122963723429</v>
      </c>
      <c r="N14" s="122">
        <v>14.984422262067097</v>
      </c>
      <c r="O14" s="122">
        <v>15.145160999085693</v>
      </c>
      <c r="P14" s="122">
        <v>15.377339174779225</v>
      </c>
      <c r="Q14" s="122">
        <v>15.814905736663187</v>
      </c>
      <c r="R14" s="122">
        <v>16.395351175897012</v>
      </c>
      <c r="S14" s="122">
        <v>18.011668475917361</v>
      </c>
      <c r="T14" s="122">
        <v>18.511744546641889</v>
      </c>
      <c r="U14" s="122">
        <v>19.360087880906711</v>
      </c>
      <c r="V14" s="122">
        <v>19.636915705772072</v>
      </c>
      <c r="W14" s="9">
        <v>20.136991776496604</v>
      </c>
      <c r="X14" s="9">
        <v>15.615363731569351</v>
      </c>
      <c r="Y14" s="9">
        <v>16.111562038393675</v>
      </c>
      <c r="Z14" s="9">
        <v>16.221073010974337</v>
      </c>
      <c r="AA14" s="9">
        <v>16.377849570610692</v>
      </c>
      <c r="AB14" s="9">
        <v>25.338610793621363</v>
      </c>
      <c r="AC14" s="9">
        <v>19.187540668140795</v>
      </c>
      <c r="AD14" s="9">
        <v>19.101059919347747</v>
      </c>
      <c r="AE14" s="9">
        <v>18.897250403169089</v>
      </c>
      <c r="AF14" s="9">
        <v>17.954682174794836</v>
      </c>
      <c r="AG14" s="9">
        <v>24.396734605154752</v>
      </c>
      <c r="AH14" s="9">
        <v>25.03357977444951</v>
      </c>
      <c r="AI14" s="9">
        <v>25.772115824273911</v>
      </c>
      <c r="AJ14" s="9">
        <v>27.17234428386945</v>
      </c>
      <c r="AK14" s="9">
        <v>27.212341619558927</v>
      </c>
      <c r="AL14" s="9">
        <v>28.487713928259883</v>
      </c>
      <c r="AM14" s="9">
        <v>28.776726125498499</v>
      </c>
      <c r="AN14" s="9">
        <v>28.645098049451295</v>
      </c>
      <c r="AO14" s="9">
        <v>28.855234898581184</v>
      </c>
      <c r="AP14" s="9">
        <v>28.827537815879012</v>
      </c>
      <c r="AQ14" s="9">
        <v>27.716447472249435</v>
      </c>
      <c r="AR14" s="9">
        <v>27.704284541080774</v>
      </c>
      <c r="AS14" s="9">
        <v>28.422663587623848</v>
      </c>
      <c r="AT14" s="9">
        <v>28.801502980188026</v>
      </c>
      <c r="AU14" s="9">
        <v>28.875514040844774</v>
      </c>
      <c r="AV14" s="9">
        <v>28.830087717783474</v>
      </c>
      <c r="AW14" s="9">
        <v>28.392963883208683</v>
      </c>
      <c r="AX14" s="9">
        <v>28.237243723905554</v>
      </c>
      <c r="AY14" s="24">
        <v>28.484365193802457</v>
      </c>
      <c r="AZ14" s="24">
        <v>30.942860642674585</v>
      </c>
      <c r="BA14" s="24">
        <v>30.983204542526348</v>
      </c>
      <c r="BB14" s="24">
        <v>30.702229702337075</v>
      </c>
      <c r="BC14" s="24">
        <v>31.176827192247902</v>
      </c>
      <c r="BD14" s="24">
        <v>31.657012296282605</v>
      </c>
      <c r="BE14" s="24">
        <v>31.96804859924363</v>
      </c>
      <c r="BF14" s="24">
        <v>31.777911165701749</v>
      </c>
      <c r="BG14" s="24">
        <v>31.917538156944779</v>
      </c>
      <c r="BH14" s="24">
        <v>31.445515806566537</v>
      </c>
      <c r="BI14" s="24">
        <v>30.98865971206023</v>
      </c>
      <c r="BJ14" s="24">
        <v>30.739281316060424</v>
      </c>
      <c r="BK14" s="24">
        <v>34.87576015665406</v>
      </c>
      <c r="BL14" s="25">
        <v>32.661156882303921</v>
      </c>
      <c r="BM14" s="25">
        <v>31.632904142990011</v>
      </c>
      <c r="BN14" s="24"/>
      <c r="BO14" s="24"/>
    </row>
    <row r="15" spans="1:67" x14ac:dyDescent="0.2">
      <c r="A15" s="22" t="s">
        <v>11</v>
      </c>
      <c r="B15" s="22" t="s">
        <v>78</v>
      </c>
      <c r="C15" s="122">
        <v>15.368584613777415</v>
      </c>
      <c r="D15" s="122">
        <v>15.334620890874039</v>
      </c>
      <c r="E15" s="122">
        <v>15.368584613777415</v>
      </c>
      <c r="F15" s="122">
        <v>15.835585803698827</v>
      </c>
      <c r="G15" s="122">
        <v>15.351602752325725</v>
      </c>
      <c r="H15" s="122">
        <v>14.392127580305369</v>
      </c>
      <c r="I15" s="122">
        <v>16.412969093056208</v>
      </c>
      <c r="J15" s="122">
        <v>17.618681256126042</v>
      </c>
      <c r="K15" s="122">
        <v>17.46584450306085</v>
      </c>
      <c r="L15" s="122">
        <v>16.939406798058531</v>
      </c>
      <c r="M15" s="122">
        <v>16.557314915395558</v>
      </c>
      <c r="N15" s="122">
        <v>17.321498680721504</v>
      </c>
      <c r="O15" s="122">
        <v>17.975300346611487</v>
      </c>
      <c r="P15" s="122">
        <v>18.297955714193552</v>
      </c>
      <c r="Q15" s="122">
        <v>19.970669067184794</v>
      </c>
      <c r="R15" s="122">
        <v>22.271711293888487</v>
      </c>
      <c r="S15" s="122">
        <v>22.738712483809902</v>
      </c>
      <c r="T15" s="122">
        <v>22.577384800018866</v>
      </c>
      <c r="U15" s="122">
        <v>22.033965233564857</v>
      </c>
      <c r="V15" s="122">
        <v>21.583945905095135</v>
      </c>
      <c r="W15" s="9">
        <v>21.787728242515385</v>
      </c>
      <c r="X15" s="9">
        <v>22.445966383666192</v>
      </c>
      <c r="Y15" s="9">
        <v>22.432888570009414</v>
      </c>
      <c r="Z15" s="9">
        <v>22.140276807120323</v>
      </c>
      <c r="AA15" s="9">
        <v>21.881065357011998</v>
      </c>
      <c r="AB15" s="9">
        <v>22.228477501499601</v>
      </c>
      <c r="AC15" s="9">
        <v>22.246647661854716</v>
      </c>
      <c r="AD15" s="9">
        <v>22.715146552008036</v>
      </c>
      <c r="AE15" s="9">
        <v>22.704713438710815</v>
      </c>
      <c r="AF15" s="9">
        <v>21.643033372485036</v>
      </c>
      <c r="AG15" s="9">
        <v>21.354074274986775</v>
      </c>
      <c r="AH15" s="9">
        <v>22.306932222446182</v>
      </c>
      <c r="AI15" s="9">
        <v>24.016768352748336</v>
      </c>
      <c r="AJ15" s="9">
        <v>24.721919516028432</v>
      </c>
      <c r="AK15" s="9">
        <v>24.902429689333903</v>
      </c>
      <c r="AL15" s="9">
        <v>25.251674578432887</v>
      </c>
      <c r="AM15" s="9">
        <v>25.857059403509474</v>
      </c>
      <c r="AN15" s="9">
        <v>25.446089315942867</v>
      </c>
      <c r="AO15" s="9">
        <v>25.392670970340287</v>
      </c>
      <c r="AP15" s="9">
        <v>25.523522382740673</v>
      </c>
      <c r="AQ15" s="9">
        <v>25.470031675459143</v>
      </c>
      <c r="AR15" s="9">
        <v>25.487146984623806</v>
      </c>
      <c r="AS15" s="9">
        <v>26.167243034591937</v>
      </c>
      <c r="AT15" s="9">
        <v>26.628001105565097</v>
      </c>
      <c r="AU15" s="9">
        <v>26.023161686979279</v>
      </c>
      <c r="AV15" s="9">
        <v>26.382937424250553</v>
      </c>
      <c r="AW15" s="9">
        <v>25.107976884004596</v>
      </c>
      <c r="AX15" s="9">
        <v>24.210461930921888</v>
      </c>
      <c r="AY15" s="24">
        <v>24.355167083852894</v>
      </c>
      <c r="AZ15" s="24">
        <v>26.808074109513846</v>
      </c>
      <c r="BA15" s="24">
        <v>26.06798922919381</v>
      </c>
      <c r="BB15" s="24">
        <v>24.762801815170711</v>
      </c>
      <c r="BC15" s="24">
        <v>24.660578772491267</v>
      </c>
      <c r="BD15" s="24">
        <v>24.847899836850988</v>
      </c>
      <c r="BE15" s="24">
        <v>24.801873745166535</v>
      </c>
      <c r="BF15" s="24">
        <v>25.069745937976407</v>
      </c>
      <c r="BG15" s="24">
        <v>25.27814813507614</v>
      </c>
      <c r="BH15" s="24">
        <v>25.237224808157116</v>
      </c>
      <c r="BI15" s="24">
        <v>25.296318031490518</v>
      </c>
      <c r="BJ15" s="24">
        <v>25.589535656672663</v>
      </c>
      <c r="BK15" s="25">
        <v>27.937942410995937</v>
      </c>
      <c r="BL15" s="25">
        <v>27.639022776957052</v>
      </c>
      <c r="BM15" s="25">
        <v>26.721696527608565</v>
      </c>
      <c r="BN15" s="24"/>
      <c r="BO15" s="24"/>
    </row>
    <row r="16" spans="1:67" x14ac:dyDescent="0.2">
      <c r="A16" s="22" t="s">
        <v>10</v>
      </c>
      <c r="B16" s="22" t="s">
        <v>77</v>
      </c>
      <c r="C16" s="122"/>
      <c r="D16" s="122"/>
      <c r="E16" s="122"/>
      <c r="F16" s="122"/>
      <c r="G16" s="122"/>
      <c r="H16" s="122"/>
      <c r="I16" s="122"/>
      <c r="J16" s="122"/>
      <c r="K16" s="122"/>
      <c r="L16" s="122"/>
      <c r="M16" s="122"/>
      <c r="N16" s="122"/>
      <c r="O16" s="122"/>
      <c r="P16" s="122"/>
      <c r="Q16" s="122"/>
      <c r="R16" s="122"/>
      <c r="S16" s="122"/>
      <c r="T16" s="122"/>
      <c r="U16" s="122"/>
      <c r="V16" s="122"/>
      <c r="W16" s="9">
        <v>9.8556234776036131</v>
      </c>
      <c r="X16" s="9">
        <v>11.869246787182613</v>
      </c>
      <c r="Y16" s="9">
        <v>13.940202388502748</v>
      </c>
      <c r="Z16" s="9">
        <v>14.483881984289127</v>
      </c>
      <c r="AA16" s="9">
        <v>14.793145663714705</v>
      </c>
      <c r="AB16" s="9">
        <v>15.368475158606826</v>
      </c>
      <c r="AC16" s="9">
        <v>15.212837269036966</v>
      </c>
      <c r="AD16" s="9">
        <v>15.17904191116893</v>
      </c>
      <c r="AE16" s="9">
        <v>13.932443147194373</v>
      </c>
      <c r="AF16" s="9">
        <v>14.770871703874345</v>
      </c>
      <c r="AG16" s="9">
        <v>15.721487761123068</v>
      </c>
      <c r="AH16" s="9">
        <v>15.178155384083988</v>
      </c>
      <c r="AI16" s="9">
        <v>15.389112880345168</v>
      </c>
      <c r="AJ16" s="9">
        <v>16.233409027099597</v>
      </c>
      <c r="AK16" s="9">
        <v>16.258545760056826</v>
      </c>
      <c r="AL16" s="9">
        <v>16.599835186764032</v>
      </c>
      <c r="AM16" s="9">
        <v>17.011024027057296</v>
      </c>
      <c r="AN16" s="9">
        <v>16.912335743993562</v>
      </c>
      <c r="AO16" s="9">
        <v>17.460547112474874</v>
      </c>
      <c r="AP16" s="9">
        <v>17.972541948072642</v>
      </c>
      <c r="AQ16" s="9">
        <v>17.768134174849504</v>
      </c>
      <c r="AR16" s="9">
        <v>18.636507758612414</v>
      </c>
      <c r="AS16" s="9">
        <v>18.35936964603934</v>
      </c>
      <c r="AT16" s="9">
        <v>18.178108283493589</v>
      </c>
      <c r="AU16" s="9">
        <v>18.309377692862103</v>
      </c>
      <c r="AV16" s="9">
        <v>19.534296323564043</v>
      </c>
      <c r="AW16" s="9">
        <v>19.379111159706692</v>
      </c>
      <c r="AX16" s="9">
        <v>20.134506384512342</v>
      </c>
      <c r="AY16" s="24">
        <v>21.570964640785942</v>
      </c>
      <c r="AZ16" s="24">
        <v>23.911690038411773</v>
      </c>
      <c r="BA16" s="24">
        <v>25.017488672600219</v>
      </c>
      <c r="BB16" s="24">
        <v>26.46403132266845</v>
      </c>
      <c r="BC16" s="24">
        <v>27.426250157791149</v>
      </c>
      <c r="BD16" s="24">
        <v>25.441966456193288</v>
      </c>
      <c r="BE16" s="24">
        <v>25.493101595145923</v>
      </c>
      <c r="BF16" s="24">
        <v>25.716405468886343</v>
      </c>
      <c r="BG16" s="24">
        <v>26.040540390405997</v>
      </c>
      <c r="BH16" s="24">
        <v>25.188284002127897</v>
      </c>
      <c r="BI16" s="24">
        <v>25.02456199252331</v>
      </c>
      <c r="BJ16" s="24">
        <v>25.082008638374752</v>
      </c>
      <c r="BK16" s="123">
        <v>27.86021378802505</v>
      </c>
      <c r="BL16" s="123">
        <v>26.099545168132092</v>
      </c>
      <c r="BM16" s="123">
        <v>24.115356754140301</v>
      </c>
      <c r="BN16" s="24"/>
      <c r="BO16" s="24"/>
    </row>
    <row r="17" spans="1:68" x14ac:dyDescent="0.2">
      <c r="A17" s="22" t="s">
        <v>9</v>
      </c>
      <c r="B17" s="22" t="s">
        <v>76</v>
      </c>
      <c r="C17" s="122"/>
      <c r="D17" s="122"/>
      <c r="E17" s="122"/>
      <c r="F17" s="122"/>
      <c r="G17" s="122"/>
      <c r="H17" s="122"/>
      <c r="I17" s="122"/>
      <c r="J17" s="122"/>
      <c r="K17" s="122"/>
      <c r="L17" s="122"/>
      <c r="M17" s="122"/>
      <c r="N17" s="122"/>
      <c r="O17" s="122"/>
      <c r="P17" s="122"/>
      <c r="Q17" s="122"/>
      <c r="R17" s="122"/>
      <c r="S17" s="122"/>
      <c r="T17" s="122"/>
      <c r="U17" s="122"/>
      <c r="V17" s="122"/>
      <c r="W17" s="9"/>
      <c r="X17" s="9"/>
      <c r="Y17" s="9"/>
      <c r="Z17" s="9"/>
      <c r="AA17" s="9"/>
      <c r="AB17" s="9"/>
      <c r="AC17" s="9"/>
      <c r="AD17" s="9"/>
      <c r="AE17" s="9"/>
      <c r="AF17" s="9"/>
      <c r="AG17" s="9"/>
      <c r="AH17" s="9"/>
      <c r="AI17" s="9"/>
      <c r="AJ17" s="9"/>
      <c r="AK17" s="9"/>
      <c r="AL17" s="9"/>
      <c r="AM17" s="9"/>
      <c r="AN17" s="9"/>
      <c r="AO17" s="9"/>
      <c r="AP17" s="9">
        <v>20.853545119578364</v>
      </c>
      <c r="AQ17" s="9">
        <v>20.092085678462961</v>
      </c>
      <c r="AR17" s="9">
        <v>19.771146531166696</v>
      </c>
      <c r="AS17" s="9">
        <v>20.800096315100497</v>
      </c>
      <c r="AT17" s="9">
        <v>21.789615700388108</v>
      </c>
      <c r="AU17" s="9">
        <v>21.049709403493445</v>
      </c>
      <c r="AV17" s="9">
        <v>21.81506875749319</v>
      </c>
      <c r="AW17" s="9">
        <v>22.112253278506124</v>
      </c>
      <c r="AX17" s="9">
        <v>22.374252102089624</v>
      </c>
      <c r="AY17" s="24">
        <v>22.622398565360207</v>
      </c>
      <c r="AZ17" s="24">
        <v>23.184865774511</v>
      </c>
      <c r="BA17" s="24">
        <v>22.804818544632774</v>
      </c>
      <c r="BB17" s="24">
        <v>22.163098261786761</v>
      </c>
      <c r="BC17" s="24">
        <v>22.47844780564909</v>
      </c>
      <c r="BD17" s="24">
        <v>22.169210678850209</v>
      </c>
      <c r="BE17" s="24">
        <v>21.32245269533718</v>
      </c>
      <c r="BF17" s="24">
        <v>20.348939032040622</v>
      </c>
      <c r="BG17" s="24">
        <v>20.17022983920338</v>
      </c>
      <c r="BH17" s="24">
        <v>19.433803455688913</v>
      </c>
      <c r="BI17" s="24">
        <v>18.615708375587356</v>
      </c>
      <c r="BJ17" s="24">
        <v>17.636085171487949</v>
      </c>
      <c r="BK17" s="25">
        <v>18.54555147496945</v>
      </c>
      <c r="BL17" s="25">
        <v>18.090688719323396</v>
      </c>
      <c r="BM17" s="25">
        <v>17.19396730958298</v>
      </c>
      <c r="BN17" s="24"/>
      <c r="BO17" s="24"/>
    </row>
    <row r="18" spans="1:68" x14ac:dyDescent="0.2">
      <c r="A18" s="22" t="s">
        <v>8</v>
      </c>
      <c r="B18" s="22" t="s">
        <v>75</v>
      </c>
      <c r="C18" s="122"/>
      <c r="D18" s="122"/>
      <c r="E18" s="122"/>
      <c r="F18" s="122"/>
      <c r="G18" s="122"/>
      <c r="H18" s="122"/>
      <c r="I18" s="122"/>
      <c r="J18" s="122"/>
      <c r="K18" s="122"/>
      <c r="L18" s="122"/>
      <c r="M18" s="122"/>
      <c r="N18" s="122"/>
      <c r="O18" s="122"/>
      <c r="P18" s="122"/>
      <c r="Q18" s="122"/>
      <c r="R18" s="122"/>
      <c r="S18" s="122"/>
      <c r="T18" s="122"/>
      <c r="U18" s="122"/>
      <c r="V18" s="122"/>
      <c r="W18" s="9"/>
      <c r="X18" s="9"/>
      <c r="Y18" s="9"/>
      <c r="Z18" s="9"/>
      <c r="AA18" s="9"/>
      <c r="AB18" s="9"/>
      <c r="AC18" s="9"/>
      <c r="AD18" s="9"/>
      <c r="AE18" s="9"/>
      <c r="AF18" s="9"/>
      <c r="AG18" s="9">
        <v>13.291300974114712</v>
      </c>
      <c r="AH18" s="9">
        <v>13.742667301373579</v>
      </c>
      <c r="AI18" s="9">
        <v>14.274744917417316</v>
      </c>
      <c r="AJ18" s="9">
        <v>14.602407823512861</v>
      </c>
      <c r="AK18" s="9">
        <v>14.451737013633956</v>
      </c>
      <c r="AL18" s="9">
        <v>14.758019376253911</v>
      </c>
      <c r="AM18" s="9">
        <v>14.55247946836826</v>
      </c>
      <c r="AN18" s="9">
        <v>14.108046476766875</v>
      </c>
      <c r="AO18" s="9">
        <v>14.170310287073178</v>
      </c>
      <c r="AP18" s="9">
        <v>14.423469753830098</v>
      </c>
      <c r="AQ18" s="9">
        <v>14.461831369710454</v>
      </c>
      <c r="AR18" s="9">
        <v>14.482118420257265</v>
      </c>
      <c r="AS18" s="9">
        <v>15.807659514740966</v>
      </c>
      <c r="AT18" s="9">
        <v>16.731892125324929</v>
      </c>
      <c r="AU18" s="9">
        <v>16.492056439294345</v>
      </c>
      <c r="AV18" s="9">
        <v>15.617738777304693</v>
      </c>
      <c r="AW18" s="9">
        <v>14.977369525458837</v>
      </c>
      <c r="AX18" s="9">
        <v>15.825052610179622</v>
      </c>
      <c r="AY18" s="24">
        <v>16.149977079327787</v>
      </c>
      <c r="AZ18" s="24">
        <v>18.491271824816952</v>
      </c>
      <c r="BA18" s="24">
        <v>17.73221148054019</v>
      </c>
      <c r="BB18" s="24">
        <v>18.145675705117608</v>
      </c>
      <c r="BC18" s="24">
        <v>17.793883705837718</v>
      </c>
      <c r="BD18" s="24">
        <v>17.324977433138773</v>
      </c>
      <c r="BE18" s="24">
        <v>17.511569284978854</v>
      </c>
      <c r="BF18" s="24">
        <v>16.648344645578067</v>
      </c>
      <c r="BG18" s="24">
        <v>16.491148711566446</v>
      </c>
      <c r="BH18" s="24">
        <v>17.496032543653076</v>
      </c>
      <c r="BI18" s="24">
        <v>17.77881265997399</v>
      </c>
      <c r="BJ18" s="24">
        <v>18.691454123041808</v>
      </c>
      <c r="BK18" s="25">
        <v>23.013227932971152</v>
      </c>
      <c r="BL18" s="25">
        <v>22.311942443262865</v>
      </c>
      <c r="BM18" s="25">
        <v>20.778262216923839</v>
      </c>
      <c r="BN18" s="24"/>
      <c r="BO18" s="24"/>
    </row>
    <row r="19" spans="1:68" x14ac:dyDescent="0.2">
      <c r="A19" s="22" t="s">
        <v>74</v>
      </c>
      <c r="B19" s="22" t="s">
        <v>73</v>
      </c>
      <c r="C19" s="122">
        <v>7.0976429276136406</v>
      </c>
      <c r="D19" s="122">
        <v>7.2036996610147641</v>
      </c>
      <c r="E19" s="122">
        <v>7.2934399738926379</v>
      </c>
      <c r="F19" s="122">
        <v>7.6197683843576325</v>
      </c>
      <c r="G19" s="122">
        <v>7.5218698612181347</v>
      </c>
      <c r="H19" s="122">
        <v>7.8237236408982547</v>
      </c>
      <c r="I19" s="122">
        <v>8.745601400461867</v>
      </c>
      <c r="J19" s="122">
        <v>8.4029565694736217</v>
      </c>
      <c r="K19" s="122">
        <v>8.4682222515666208</v>
      </c>
      <c r="L19" s="122">
        <v>8.9006073954327398</v>
      </c>
      <c r="M19" s="122">
        <v>9.7001120010719752</v>
      </c>
      <c r="N19" s="122">
        <v>10.246712088600843</v>
      </c>
      <c r="O19" s="122">
        <v>10.099864303891597</v>
      </c>
      <c r="P19" s="122">
        <v>10.989109222408707</v>
      </c>
      <c r="Q19" s="122">
        <v>12.38416317714656</v>
      </c>
      <c r="R19" s="122">
        <v>13.909748496070412</v>
      </c>
      <c r="S19" s="122">
        <v>13.795533552407665</v>
      </c>
      <c r="T19" s="122">
        <v>13.330515567495045</v>
      </c>
      <c r="U19" s="122">
        <v>13.379464829064794</v>
      </c>
      <c r="V19" s="122">
        <v>13.795533552407665</v>
      </c>
      <c r="W19" s="9">
        <v>15.674354937849696</v>
      </c>
      <c r="X19" s="9">
        <v>15.784323736441634</v>
      </c>
      <c r="Y19" s="9">
        <v>16.57462772873501</v>
      </c>
      <c r="Z19" s="9">
        <v>16.694943117741524</v>
      </c>
      <c r="AA19" s="9">
        <v>16.160645789895316</v>
      </c>
      <c r="AB19" s="9">
        <v>20.391971348332554</v>
      </c>
      <c r="AC19" s="9">
        <v>20.541169571410297</v>
      </c>
      <c r="AD19" s="9">
        <v>19.815814766968202</v>
      </c>
      <c r="AE19" s="9">
        <v>18.601000414997067</v>
      </c>
      <c r="AF19" s="9">
        <v>17.140461728536017</v>
      </c>
      <c r="AG19" s="9">
        <v>16.858135166215757</v>
      </c>
      <c r="AH19" s="9">
        <v>17.762417155685398</v>
      </c>
      <c r="AI19" s="9">
        <v>18.526163677313885</v>
      </c>
      <c r="AJ19" s="9">
        <v>18.496541091413103</v>
      </c>
      <c r="AK19" s="9">
        <v>18.099288745095272</v>
      </c>
      <c r="AL19" s="9">
        <v>17.562534231795379</v>
      </c>
      <c r="AM19" s="9">
        <v>16.590804035381669</v>
      </c>
      <c r="AN19" s="9">
        <v>15.507892355981154</v>
      </c>
      <c r="AO19" s="9">
        <v>14.541808959269853</v>
      </c>
      <c r="AP19" s="9">
        <v>13.68200045063513</v>
      </c>
      <c r="AQ19" s="9">
        <v>13.136180183931589</v>
      </c>
      <c r="AR19" s="9">
        <v>13.947971522195516</v>
      </c>
      <c r="AS19" s="9">
        <v>14.857912195626009</v>
      </c>
      <c r="AT19" s="9">
        <v>15.421884247824796</v>
      </c>
      <c r="AU19" s="9">
        <v>15.740560714639148</v>
      </c>
      <c r="AV19" s="9">
        <v>15.834277413299025</v>
      </c>
      <c r="AW19" s="9">
        <v>15.84128561084105</v>
      </c>
      <c r="AX19" s="9">
        <v>16.746134224431927</v>
      </c>
      <c r="AY19" s="24">
        <v>19.954993722246027</v>
      </c>
      <c r="AZ19" s="24">
        <v>23.85305306795998</v>
      </c>
      <c r="BA19" s="24">
        <v>24.134303043702037</v>
      </c>
      <c r="BB19" s="24">
        <v>23.293968883775424</v>
      </c>
      <c r="BC19" s="24">
        <v>23.048196047799294</v>
      </c>
      <c r="BD19" s="24">
        <v>21.81228854026908</v>
      </c>
      <c r="BE19" s="24">
        <v>20.091788563484759</v>
      </c>
      <c r="BF19" s="24">
        <v>15.195917740420613</v>
      </c>
      <c r="BG19" s="24">
        <v>15.129683486524211</v>
      </c>
      <c r="BH19" s="24">
        <v>14.180630524746377</v>
      </c>
      <c r="BI19" s="24">
        <v>13.518511811525268</v>
      </c>
      <c r="BJ19" s="24">
        <v>12.867963758136563</v>
      </c>
      <c r="BK19" s="25">
        <v>15.694389832852137</v>
      </c>
      <c r="BL19" s="25">
        <v>14.177949266303875</v>
      </c>
      <c r="BM19" s="25">
        <v>12.779294507343227</v>
      </c>
      <c r="BN19" s="24"/>
      <c r="BO19" s="24"/>
    </row>
    <row r="20" spans="1:68" x14ac:dyDescent="0.2">
      <c r="A20" s="22" t="s">
        <v>6</v>
      </c>
      <c r="B20" s="22" t="s">
        <v>49</v>
      </c>
      <c r="C20" s="122"/>
      <c r="D20" s="122"/>
      <c r="E20" s="122"/>
      <c r="F20" s="122"/>
      <c r="G20" s="122"/>
      <c r="H20" s="122"/>
      <c r="I20" s="122"/>
      <c r="J20" s="122"/>
      <c r="K20" s="122"/>
      <c r="L20" s="122"/>
      <c r="M20" s="122"/>
      <c r="N20" s="122"/>
      <c r="O20" s="122"/>
      <c r="P20" s="122"/>
      <c r="Q20" s="122"/>
      <c r="R20" s="122"/>
      <c r="S20" s="122"/>
      <c r="T20" s="122"/>
      <c r="U20" s="122"/>
      <c r="V20" s="122"/>
      <c r="W20" s="9"/>
      <c r="X20" s="9"/>
      <c r="Y20" s="9"/>
      <c r="Z20" s="9"/>
      <c r="AA20" s="9"/>
      <c r="AB20" s="9"/>
      <c r="AC20" s="9"/>
      <c r="AD20" s="9"/>
      <c r="AE20" s="9"/>
      <c r="AF20" s="9"/>
      <c r="AG20" s="9"/>
      <c r="AH20" s="9"/>
      <c r="AI20" s="9"/>
      <c r="AJ20" s="9"/>
      <c r="AK20" s="9"/>
      <c r="AL20" s="9">
        <v>16.036666309421712</v>
      </c>
      <c r="AM20" s="9">
        <v>16.518918408428455</v>
      </c>
      <c r="AN20" s="9">
        <v>16.517712233470043</v>
      </c>
      <c r="AO20" s="9">
        <v>16.309397151330856</v>
      </c>
      <c r="AP20" s="9">
        <v>16.276367123284178</v>
      </c>
      <c r="AQ20" s="9">
        <v>16.044731119702892</v>
      </c>
      <c r="AR20" s="9">
        <v>17.28001126321783</v>
      </c>
      <c r="AS20" s="9">
        <v>17.166956826236259</v>
      </c>
      <c r="AT20" s="9">
        <v>16.668233695503307</v>
      </c>
      <c r="AU20" s="9">
        <v>15.656603109343035</v>
      </c>
      <c r="AV20" s="9">
        <v>15.218638185051134</v>
      </c>
      <c r="AW20" s="9">
        <v>14.823872711584936</v>
      </c>
      <c r="AX20" s="9">
        <v>14.356605167645212</v>
      </c>
      <c r="AY20" s="24">
        <v>14.590661104926275</v>
      </c>
      <c r="AZ20" s="24">
        <v>15.129411880223694</v>
      </c>
      <c r="BA20" s="24">
        <v>15.257055561457783</v>
      </c>
      <c r="BB20" s="24">
        <v>15.005074233396536</v>
      </c>
      <c r="BC20" s="24">
        <v>15.229923472962978</v>
      </c>
      <c r="BD20" s="24">
        <v>15.29036761200045</v>
      </c>
      <c r="BE20" s="24">
        <v>15.29195980467172</v>
      </c>
      <c r="BF20" s="24">
        <v>15.29968819575695</v>
      </c>
      <c r="BG20" s="24">
        <v>15.303440201536613</v>
      </c>
      <c r="BH20" s="24">
        <v>15.928790741178872</v>
      </c>
      <c r="BI20" s="24">
        <v>15.962019635746264</v>
      </c>
      <c r="BJ20" s="24">
        <v>16.128474189890788</v>
      </c>
      <c r="BK20" s="24">
        <v>20.061408303495956</v>
      </c>
      <c r="BL20" s="24">
        <v>18.343164138348168</v>
      </c>
      <c r="BM20" s="24"/>
      <c r="BN20" s="24"/>
      <c r="BO20" s="24"/>
    </row>
    <row r="21" spans="1:68" x14ac:dyDescent="0.2">
      <c r="A21" s="22" t="s">
        <v>5</v>
      </c>
      <c r="B21" s="22" t="s">
        <v>72</v>
      </c>
      <c r="C21" s="122">
        <v>10.683386667360224</v>
      </c>
      <c r="D21" s="122">
        <v>10.463194728414633</v>
      </c>
      <c r="E21" s="122">
        <v>11.286875685211108</v>
      </c>
      <c r="F21" s="122">
        <v>11.621241222128488</v>
      </c>
      <c r="G21" s="122">
        <v>11.694638535110354</v>
      </c>
      <c r="H21" s="122">
        <v>13.178895308743606</v>
      </c>
      <c r="I21" s="122">
        <v>13.448018789677105</v>
      </c>
      <c r="J21" s="122">
        <v>13.725297527608593</v>
      </c>
      <c r="K21" s="122">
        <v>13.505105588663001</v>
      </c>
      <c r="L21" s="122">
        <v>13.863936896574337</v>
      </c>
      <c r="M21" s="122">
        <v>13.815005354586429</v>
      </c>
      <c r="N21" s="122">
        <v>14.793636194344616</v>
      </c>
      <c r="O21" s="122">
        <v>15.821198576090714</v>
      </c>
      <c r="P21" s="122">
        <v>15.633627665137062</v>
      </c>
      <c r="Q21" s="122">
        <v>15.764111777104818</v>
      </c>
      <c r="R21" s="122">
        <v>17.150505466762255</v>
      </c>
      <c r="S21" s="122">
        <v>17.199437008750163</v>
      </c>
      <c r="T21" s="122">
        <v>16.579637476903311</v>
      </c>
      <c r="U21" s="122">
        <v>17.941565395566791</v>
      </c>
      <c r="V21" s="122">
        <v>17.305455349723967</v>
      </c>
      <c r="W21" s="9">
        <v>17.321765880131622</v>
      </c>
      <c r="X21" s="9">
        <v>18.666050545635354</v>
      </c>
      <c r="Y21" s="9">
        <v>19.128895775714732</v>
      </c>
      <c r="Z21" s="9">
        <v>20.149881094510878</v>
      </c>
      <c r="AA21" s="9">
        <v>19.724675101919466</v>
      </c>
      <c r="AB21" s="9">
        <v>20.047041545258509</v>
      </c>
      <c r="AC21" s="9">
        <v>20.04649087157425</v>
      </c>
      <c r="AD21" s="9">
        <v>20.264358227786943</v>
      </c>
      <c r="AE21" s="9">
        <v>20.122622531944472</v>
      </c>
      <c r="AF21" s="9">
        <v>20.285094002890514</v>
      </c>
      <c r="AG21" s="9">
        <v>20.635259599367174</v>
      </c>
      <c r="AH21" s="9">
        <v>21.006694593848142</v>
      </c>
      <c r="AI21" s="9">
        <v>21.732756512491964</v>
      </c>
      <c r="AJ21" s="9">
        <v>21.999137996016565</v>
      </c>
      <c r="AK21" s="9">
        <v>21.981352462958824</v>
      </c>
      <c r="AL21" s="9">
        <v>21.055804668948063</v>
      </c>
      <c r="AM21" s="9">
        <v>21.465728021019039</v>
      </c>
      <c r="AN21" s="9">
        <v>22.152116504659464</v>
      </c>
      <c r="AO21" s="9">
        <v>22.297275783920373</v>
      </c>
      <c r="AP21" s="9">
        <v>22.719885280063952</v>
      </c>
      <c r="AQ21" s="9">
        <v>22.609276462516231</v>
      </c>
      <c r="AR21" s="9">
        <v>22.800504942211614</v>
      </c>
      <c r="AS21" s="9">
        <v>23.229697550415889</v>
      </c>
      <c r="AT21" s="9">
        <v>23.560695141155644</v>
      </c>
      <c r="AU21" s="9">
        <v>23.821008291621705</v>
      </c>
      <c r="AV21" s="9">
        <v>24.055267028820566</v>
      </c>
      <c r="AW21" s="9">
        <v>24.176185548946343</v>
      </c>
      <c r="AX21" s="9">
        <v>24.003035041321482</v>
      </c>
      <c r="AY21" s="24">
        <v>24.933633907425342</v>
      </c>
      <c r="AZ21" s="24">
        <v>26.952992242784319</v>
      </c>
      <c r="BA21" s="24">
        <v>26.93755432175487</v>
      </c>
      <c r="BB21" s="24">
        <v>26.545639448937536</v>
      </c>
      <c r="BC21" s="24">
        <v>27.263644516528508</v>
      </c>
      <c r="BD21" s="24">
        <v>27.869939702320423</v>
      </c>
      <c r="BE21" s="24">
        <v>28.122572887468312</v>
      </c>
      <c r="BF21" s="24">
        <v>28.315481323011543</v>
      </c>
      <c r="BG21" s="24">
        <v>27.9278823084598</v>
      </c>
      <c r="BH21" s="24">
        <v>27.653238481266985</v>
      </c>
      <c r="BI21" s="24">
        <v>27.515747739591628</v>
      </c>
      <c r="BJ21" s="24">
        <v>27.731579471023394</v>
      </c>
      <c r="BK21" s="25">
        <v>32.628012116340457</v>
      </c>
      <c r="BL21" s="25">
        <v>30.732454495999807</v>
      </c>
      <c r="BM21" s="25">
        <v>30.058805767894487</v>
      </c>
      <c r="BN21" s="24"/>
      <c r="BO21" s="24"/>
    </row>
    <row r="22" spans="1:68" s="124" customFormat="1" x14ac:dyDescent="0.2">
      <c r="A22" s="22" t="s">
        <v>71</v>
      </c>
      <c r="B22" s="22" t="s">
        <v>70</v>
      </c>
      <c r="C22" s="122">
        <v>3.3854886165237947</v>
      </c>
      <c r="D22" s="122">
        <v>3.8285278675750569</v>
      </c>
      <c r="E22" s="122">
        <v>4.0876640332842857</v>
      </c>
      <c r="F22" s="122">
        <v>4.2632078874744082</v>
      </c>
      <c r="G22" s="122">
        <v>4.3050040432339616</v>
      </c>
      <c r="H22" s="122">
        <v>4.6059363647027434</v>
      </c>
      <c r="I22" s="122">
        <v>4.7313248319814027</v>
      </c>
      <c r="J22" s="122">
        <v>4.6728102139180283</v>
      </c>
      <c r="K22" s="122">
        <v>4.6477325204622959</v>
      </c>
      <c r="L22" s="122">
        <v>4.5975771335508329</v>
      </c>
      <c r="M22" s="122">
        <v>4.7814802188928667</v>
      </c>
      <c r="N22" s="122">
        <v>4.9988202288425416</v>
      </c>
      <c r="O22" s="122">
        <v>5.4084225552861609</v>
      </c>
      <c r="P22" s="122">
        <v>5.5839664094762842</v>
      </c>
      <c r="Q22" s="122">
        <v>6.762618001895679</v>
      </c>
      <c r="R22" s="122">
        <v>7.7908034335806837</v>
      </c>
      <c r="S22" s="122">
        <v>8.3926680765182464</v>
      </c>
      <c r="T22" s="122">
        <v>8.7186780914427615</v>
      </c>
      <c r="U22" s="122">
        <v>9.3790573524437004</v>
      </c>
      <c r="V22" s="122">
        <v>9.5629604377857333</v>
      </c>
      <c r="W22" s="9">
        <v>9.8201138434901214</v>
      </c>
      <c r="X22" s="9">
        <v>10.247662219541184</v>
      </c>
      <c r="Y22" s="9">
        <v>10.568573336147796</v>
      </c>
      <c r="Z22" s="9">
        <v>10.795090611004166</v>
      </c>
      <c r="AA22" s="9">
        <v>10.664403021529321</v>
      </c>
      <c r="AB22" s="9">
        <v>10.636963344514392</v>
      </c>
      <c r="AC22" s="9">
        <v>10.965452331003309</v>
      </c>
      <c r="AD22" s="9">
        <v>11.024540714046873</v>
      </c>
      <c r="AE22" s="9">
        <v>10.735975428630297</v>
      </c>
      <c r="AF22" s="9">
        <v>10.593611486957419</v>
      </c>
      <c r="AG22" s="9">
        <v>10.44991697951191</v>
      </c>
      <c r="AH22" s="9">
        <v>10.578950433347371</v>
      </c>
      <c r="AI22" s="9">
        <v>11.185270402369998</v>
      </c>
      <c r="AJ22" s="9">
        <v>11.876409987291998</v>
      </c>
      <c r="AK22" s="9">
        <v>12.383384810968545</v>
      </c>
      <c r="AL22" s="9">
        <v>12.745212725108793</v>
      </c>
      <c r="AM22" s="9">
        <v>12.720590879082613</v>
      </c>
      <c r="AN22" s="9">
        <v>13.146626604730969</v>
      </c>
      <c r="AO22" s="9">
        <v>13.860027980042307</v>
      </c>
      <c r="AP22" s="9">
        <v>14.726354181272233</v>
      </c>
      <c r="AQ22" s="9">
        <v>14.915794924053477</v>
      </c>
      <c r="AR22" s="9">
        <v>15.764273343504072</v>
      </c>
      <c r="AS22" s="9">
        <v>16.105616472820913</v>
      </c>
      <c r="AT22" s="9">
        <v>16.285332415528302</v>
      </c>
      <c r="AU22" s="9">
        <v>16.489925344283584</v>
      </c>
      <c r="AV22" s="9">
        <v>16.88557805661004</v>
      </c>
      <c r="AW22" s="9">
        <v>17.010660590962772</v>
      </c>
      <c r="AX22" s="9">
        <v>17.431342951929814</v>
      </c>
      <c r="AY22" s="24">
        <v>18.444611595512299</v>
      </c>
      <c r="AZ22" s="24">
        <v>20.631633945527657</v>
      </c>
      <c r="BA22" s="24">
        <v>20.98118223036883</v>
      </c>
      <c r="BB22" s="24">
        <v>21.826135519026181</v>
      </c>
      <c r="BC22" s="24">
        <v>21.773063250741529</v>
      </c>
      <c r="BD22" s="24">
        <v>21.768575446569141</v>
      </c>
      <c r="BE22" s="24">
        <v>21.538794227209831</v>
      </c>
      <c r="BF22" s="24">
        <v>21.914043401455437</v>
      </c>
      <c r="BG22" s="24">
        <v>21.965141554093677</v>
      </c>
      <c r="BH22" s="24">
        <v>22.077330581145976</v>
      </c>
      <c r="BI22" s="24">
        <v>22.195270683721883</v>
      </c>
      <c r="BJ22" s="24">
        <v>22.765216230990799</v>
      </c>
      <c r="BK22" s="24">
        <v>24.942838889869755</v>
      </c>
      <c r="BL22" s="24"/>
      <c r="BM22" s="24"/>
      <c r="BN22" s="24"/>
      <c r="BO22" s="24"/>
      <c r="BP22"/>
    </row>
    <row r="23" spans="1:68" s="124" customFormat="1" x14ac:dyDescent="0.2">
      <c r="A23" s="22" t="s">
        <v>4</v>
      </c>
      <c r="B23" s="22" t="s">
        <v>69</v>
      </c>
      <c r="C23" s="122"/>
      <c r="D23" s="122"/>
      <c r="E23" s="122"/>
      <c r="F23" s="122"/>
      <c r="G23" s="122"/>
      <c r="H23" s="122"/>
      <c r="I23" s="122"/>
      <c r="J23" s="122"/>
      <c r="K23" s="122"/>
      <c r="L23" s="122"/>
      <c r="M23" s="122"/>
      <c r="N23" s="122"/>
      <c r="O23" s="122"/>
      <c r="P23" s="122"/>
      <c r="Q23" s="122"/>
      <c r="R23" s="122"/>
      <c r="S23" s="122"/>
      <c r="T23" s="122"/>
      <c r="U23" s="122"/>
      <c r="V23" s="122"/>
      <c r="W23" s="9"/>
      <c r="X23" s="9"/>
      <c r="Y23" s="9"/>
      <c r="Z23" s="9"/>
      <c r="AA23" s="9"/>
      <c r="AB23" s="9"/>
      <c r="AC23" s="9"/>
      <c r="AD23" s="9"/>
      <c r="AE23" s="9"/>
      <c r="AF23" s="9"/>
      <c r="AG23" s="9">
        <v>2.6427944139796717</v>
      </c>
      <c r="AH23" s="9">
        <v>2.5460308377069949</v>
      </c>
      <c r="AI23" s="9">
        <v>2.76565784925437</v>
      </c>
      <c r="AJ23" s="9">
        <v>2.839273861959891</v>
      </c>
      <c r="AK23" s="9">
        <v>2.8340621986170782</v>
      </c>
      <c r="AL23" s="9">
        <v>3.0133279642407316</v>
      </c>
      <c r="AM23" s="9">
        <v>3.1617410362291278</v>
      </c>
      <c r="AN23" s="9">
        <v>3.4022106424738818</v>
      </c>
      <c r="AO23" s="9">
        <v>4.7170460595593608</v>
      </c>
      <c r="AP23" s="9">
        <v>5.622296341213926</v>
      </c>
      <c r="AQ23" s="9">
        <v>4.4122925831780551</v>
      </c>
      <c r="AR23" s="9">
        <v>4.7880149868465844</v>
      </c>
      <c r="AS23" s="9">
        <v>4.6537295809919161</v>
      </c>
      <c r="AT23" s="9">
        <v>4.9446278499365235</v>
      </c>
      <c r="AU23" s="9">
        <v>5.5355653848931237</v>
      </c>
      <c r="AV23" s="9">
        <v>5.8797821974211031</v>
      </c>
      <c r="AW23" s="9">
        <v>6.699220973068476</v>
      </c>
      <c r="AX23" s="9">
        <v>6.7819019979788955</v>
      </c>
      <c r="AY23" s="24">
        <v>7.2641862660947911</v>
      </c>
      <c r="AZ23" s="24">
        <v>8.069301448785275</v>
      </c>
      <c r="BA23" s="24">
        <v>7.8603878888882077</v>
      </c>
      <c r="BB23" s="24">
        <v>7.8136496464886962</v>
      </c>
      <c r="BC23" s="24">
        <v>8.3294837712554735</v>
      </c>
      <c r="BD23" s="24">
        <v>8.8253880630250503</v>
      </c>
      <c r="BE23" s="24">
        <v>9.1903702795251458</v>
      </c>
      <c r="BF23" s="24">
        <v>9.6360349653996202</v>
      </c>
      <c r="BG23" s="24">
        <v>9.8698259332921854</v>
      </c>
      <c r="BH23" s="24">
        <v>10.106614520249463</v>
      </c>
      <c r="BI23" s="24">
        <v>10.894922767288842</v>
      </c>
      <c r="BJ23" s="24">
        <v>12.25906524531397</v>
      </c>
      <c r="BK23" s="24">
        <v>14.393403149822495</v>
      </c>
      <c r="BL23" s="25">
        <v>14.92248767423064</v>
      </c>
      <c r="BM23" s="25">
        <v>14.842610348036212</v>
      </c>
      <c r="BN23" s="24"/>
      <c r="BO23" s="24"/>
      <c r="BP23"/>
    </row>
    <row r="24" spans="1:68" x14ac:dyDescent="0.2">
      <c r="A24" s="22" t="s">
        <v>35</v>
      </c>
      <c r="B24" s="22" t="s">
        <v>45</v>
      </c>
      <c r="C24" s="122"/>
      <c r="D24" s="122"/>
      <c r="E24" s="122"/>
      <c r="F24" s="122"/>
      <c r="G24" s="122"/>
      <c r="H24" s="122"/>
      <c r="I24" s="122"/>
      <c r="J24" s="122"/>
      <c r="K24" s="122"/>
      <c r="L24" s="122"/>
      <c r="M24" s="122"/>
      <c r="N24" s="122"/>
      <c r="O24" s="122"/>
      <c r="P24" s="122"/>
      <c r="Q24" s="122"/>
      <c r="R24" s="122"/>
      <c r="S24" s="122"/>
      <c r="T24" s="122"/>
      <c r="U24" s="122"/>
      <c r="V24" s="122"/>
      <c r="AM24" s="5"/>
      <c r="AN24" s="5">
        <v>14.253335999513711</v>
      </c>
      <c r="AO24" s="5">
        <v>14.994588550798008</v>
      </c>
      <c r="AP24" s="5">
        <v>16.382474214970685</v>
      </c>
      <c r="AQ24" s="5">
        <v>15.311131704348412</v>
      </c>
      <c r="AR24" s="5">
        <v>14.319327872817539</v>
      </c>
      <c r="AS24" s="5">
        <v>13.799126019391258</v>
      </c>
      <c r="AT24" s="5">
        <v>12.864454810086265</v>
      </c>
      <c r="AU24" s="5">
        <v>12.996461216523114</v>
      </c>
      <c r="AV24" s="5">
        <v>12.197770965021942</v>
      </c>
      <c r="AW24" s="5">
        <v>12.085500959041868</v>
      </c>
      <c r="AX24" s="5">
        <v>11.023089120270246</v>
      </c>
      <c r="AY24" s="5">
        <v>12.922048071674276</v>
      </c>
      <c r="AZ24" s="5">
        <v>17.916645900313853</v>
      </c>
      <c r="BA24" s="5">
        <v>19.12180188505679</v>
      </c>
      <c r="BB24" s="5">
        <v>16.908627521381163</v>
      </c>
      <c r="BC24" s="5">
        <v>15.322109227257515</v>
      </c>
      <c r="BD24" s="5">
        <v>15.539955219267126</v>
      </c>
      <c r="BE24" s="5">
        <v>15.376943663270895</v>
      </c>
      <c r="BF24" s="5">
        <v>15.712367959641577</v>
      </c>
      <c r="BG24" s="5">
        <v>15.972897824646157</v>
      </c>
      <c r="BH24" s="5">
        <v>15.811746541462146</v>
      </c>
      <c r="BI24" s="5">
        <v>16.142458903974795</v>
      </c>
      <c r="BJ24" s="13">
        <v>16.522929593130542</v>
      </c>
      <c r="BK24" s="154">
        <v>18.471501642329461</v>
      </c>
      <c r="BL24" s="154">
        <v>19.760244179171579</v>
      </c>
      <c r="BM24" s="23">
        <v>19.69496406428626</v>
      </c>
      <c r="BN24" s="5"/>
      <c r="BO24" s="5"/>
    </row>
    <row r="25" spans="1:68" x14ac:dyDescent="0.2">
      <c r="A25" s="22" t="s">
        <v>34</v>
      </c>
      <c r="B25" s="22" t="s">
        <v>44</v>
      </c>
      <c r="C25" s="122"/>
      <c r="D25" s="122"/>
      <c r="E25" s="122"/>
      <c r="F25" s="122"/>
      <c r="G25" s="122"/>
      <c r="H25" s="122"/>
      <c r="I25" s="122"/>
      <c r="J25" s="122"/>
      <c r="K25" s="122"/>
      <c r="L25" s="122"/>
      <c r="M25" s="122"/>
      <c r="N25" s="122"/>
      <c r="O25" s="122"/>
      <c r="P25" s="122"/>
      <c r="Q25" s="122"/>
      <c r="R25" s="122"/>
      <c r="S25" s="122"/>
      <c r="T25" s="122"/>
      <c r="U25" s="122"/>
      <c r="V25" s="122"/>
      <c r="AM25" s="5">
        <v>13.113835921665801</v>
      </c>
      <c r="AN25" s="5">
        <v>13.753775711621291</v>
      </c>
      <c r="AO25" s="5">
        <v>14.970191925270685</v>
      </c>
      <c r="AP25" s="5">
        <v>16.151513435442077</v>
      </c>
      <c r="AQ25" s="5">
        <v>15.402422537650207</v>
      </c>
      <c r="AR25" s="5">
        <v>14.560278067017496</v>
      </c>
      <c r="AS25" s="5">
        <v>14.356687936266157</v>
      </c>
      <c r="AT25" s="5">
        <v>14.286545504275194</v>
      </c>
      <c r="AU25" s="5">
        <v>13.234353478101053</v>
      </c>
      <c r="AV25" s="5">
        <v>13.69397602174231</v>
      </c>
      <c r="AW25" s="5">
        <v>13.757643251278115</v>
      </c>
      <c r="AX25" s="5">
        <v>14.837617978625467</v>
      </c>
      <c r="AY25" s="5">
        <v>16.573211166406978</v>
      </c>
      <c r="AZ25" s="5">
        <v>21.847625738395134</v>
      </c>
      <c r="BA25" s="5">
        <v>19.411098193386543</v>
      </c>
      <c r="BB25" s="5">
        <v>17.372857226426092</v>
      </c>
      <c r="BC25" s="5">
        <v>16.308861475159869</v>
      </c>
      <c r="BD25" s="5">
        <v>15.332856383217155</v>
      </c>
      <c r="BE25" s="5">
        <v>15.506986688101446</v>
      </c>
      <c r="BF25" s="5">
        <v>15.804753841568461</v>
      </c>
      <c r="BG25" s="5">
        <v>15.572671867396298</v>
      </c>
      <c r="BH25" s="5">
        <v>15.33357452689571</v>
      </c>
      <c r="BI25" s="5">
        <v>16.397946988013288</v>
      </c>
      <c r="BJ25" s="13">
        <v>16.992702622369066</v>
      </c>
      <c r="BK25" s="154">
        <v>21.075672181160666</v>
      </c>
      <c r="BL25" s="154">
        <v>18.731495523647631</v>
      </c>
      <c r="BM25" s="23">
        <v>19.838747326220872</v>
      </c>
      <c r="BN25" s="5"/>
      <c r="BO25" s="5"/>
    </row>
    <row r="26" spans="1:68" s="124" customFormat="1" x14ac:dyDescent="0.2">
      <c r="A26" s="22" t="s">
        <v>33</v>
      </c>
      <c r="B26" s="22" t="s">
        <v>68</v>
      </c>
      <c r="C26" s="122"/>
      <c r="D26" s="122"/>
      <c r="E26" s="122"/>
      <c r="F26" s="122"/>
      <c r="G26" s="122"/>
      <c r="H26" s="122"/>
      <c r="I26" s="122"/>
      <c r="J26" s="122"/>
      <c r="K26" s="122"/>
      <c r="L26" s="122"/>
      <c r="M26" s="122"/>
      <c r="N26" s="122"/>
      <c r="O26" s="122"/>
      <c r="P26" s="122"/>
      <c r="Q26" s="122"/>
      <c r="R26" s="122"/>
      <c r="S26" s="122"/>
      <c r="T26" s="122"/>
      <c r="U26" s="122"/>
      <c r="V26" s="122"/>
      <c r="W26" s="9">
        <v>20.098016931750049</v>
      </c>
      <c r="X26" s="9">
        <v>21.505090438100716</v>
      </c>
      <c r="Y26" s="9">
        <v>20.82601575924399</v>
      </c>
      <c r="Z26" s="9">
        <v>20.991607422452212</v>
      </c>
      <c r="AA26" s="9">
        <v>19.773627377188653</v>
      </c>
      <c r="AB26" s="9">
        <v>19.582262884090696</v>
      </c>
      <c r="AC26" s="9">
        <v>18.952565776021771</v>
      </c>
      <c r="AD26" s="9">
        <v>19.812591144930092</v>
      </c>
      <c r="AE26" s="9">
        <v>19.401846694571017</v>
      </c>
      <c r="AF26" s="9">
        <v>18.768906913499229</v>
      </c>
      <c r="AG26" s="9">
        <v>18.973707547798675</v>
      </c>
      <c r="AH26" s="9">
        <v>19.287447428026404</v>
      </c>
      <c r="AI26" s="9">
        <v>19.639890426223548</v>
      </c>
      <c r="AJ26" s="9">
        <v>19.964012504875566</v>
      </c>
      <c r="AK26" s="9">
        <v>19.778498706958548</v>
      </c>
      <c r="AL26" s="9">
        <v>20.582509392240176</v>
      </c>
      <c r="AM26" s="9">
        <v>20.561091726220404</v>
      </c>
      <c r="AN26" s="9">
        <v>20.033299235430903</v>
      </c>
      <c r="AO26" s="9">
        <v>20.213429733653033</v>
      </c>
      <c r="AP26" s="9">
        <v>19.804899404454563</v>
      </c>
      <c r="AQ26" s="9">
        <v>18.774497538977517</v>
      </c>
      <c r="AR26" s="9">
        <v>20.279632451390377</v>
      </c>
      <c r="AS26" s="9">
        <v>21.480741742044547</v>
      </c>
      <c r="AT26" s="9">
        <v>22.756003893959754</v>
      </c>
      <c r="AU26" s="9">
        <v>22.821142080883135</v>
      </c>
      <c r="AV26" s="9">
        <v>22.586854549584345</v>
      </c>
      <c r="AW26" s="9">
        <v>21.110824088161408</v>
      </c>
      <c r="AX26" s="9">
        <v>19.89472410042606</v>
      </c>
      <c r="AY26" s="24">
        <v>20.812979555710676</v>
      </c>
      <c r="AZ26" s="24">
        <v>22.535259562154806</v>
      </c>
      <c r="BA26" s="24">
        <v>21.726721105004714</v>
      </c>
      <c r="BB26" s="24">
        <v>20.595864503943282</v>
      </c>
      <c r="BC26" s="24">
        <v>20.726033826332575</v>
      </c>
      <c r="BD26" s="24">
        <v>20.8886019528587</v>
      </c>
      <c r="BE26" s="24">
        <v>20.814703121499772</v>
      </c>
      <c r="BF26" s="24">
        <v>20.542820567813298</v>
      </c>
      <c r="BG26" s="24">
        <v>20.251386386381405</v>
      </c>
      <c r="BH26" s="24">
        <v>20.686877657610996</v>
      </c>
      <c r="BI26" s="24">
        <v>21.020293905154595</v>
      </c>
      <c r="BJ26" s="24">
        <v>21.616853641640756</v>
      </c>
      <c r="BK26" s="25">
        <v>23.919998528910842</v>
      </c>
      <c r="BL26" s="25">
        <v>21.594957156247421</v>
      </c>
      <c r="BM26" s="25">
        <v>21.872435149528442</v>
      </c>
      <c r="BN26" s="24"/>
      <c r="BO26" s="24"/>
      <c r="BP26"/>
    </row>
    <row r="27" spans="1:68" s="124" customFormat="1" x14ac:dyDescent="0.2">
      <c r="A27" s="22" t="s">
        <v>67</v>
      </c>
      <c r="B27" s="22" t="s">
        <v>66</v>
      </c>
      <c r="C27" s="122"/>
      <c r="D27" s="122"/>
      <c r="E27" s="122"/>
      <c r="F27" s="122"/>
      <c r="G27" s="122"/>
      <c r="H27" s="122"/>
      <c r="I27" s="122"/>
      <c r="J27" s="122"/>
      <c r="K27" s="122"/>
      <c r="L27" s="122"/>
      <c r="M27" s="122"/>
      <c r="N27" s="122"/>
      <c r="O27" s="122"/>
      <c r="P27" s="122"/>
      <c r="Q27" s="122"/>
      <c r="R27" s="122"/>
      <c r="S27" s="122"/>
      <c r="T27" s="122"/>
      <c r="U27" s="122"/>
      <c r="V27" s="122"/>
      <c r="W27" s="9"/>
      <c r="X27" s="9"/>
      <c r="Y27" s="9"/>
      <c r="Z27" s="9"/>
      <c r="AA27" s="9"/>
      <c r="AB27" s="9">
        <v>1.9477208152568575</v>
      </c>
      <c r="AC27" s="9">
        <v>1.7850355623604712</v>
      </c>
      <c r="AD27" s="9">
        <v>1.725305684049439</v>
      </c>
      <c r="AE27" s="9">
        <v>1.9211921633342577</v>
      </c>
      <c r="AF27" s="9">
        <v>2.4623965198701856</v>
      </c>
      <c r="AG27" s="9">
        <v>3.1386553190347986</v>
      </c>
      <c r="AH27" s="9">
        <v>3.5232776660075786</v>
      </c>
      <c r="AI27" s="9">
        <v>3.8502345560621447</v>
      </c>
      <c r="AJ27" s="9">
        <v>3.7859855988765538</v>
      </c>
      <c r="AK27" s="9">
        <v>4.1049225658690753</v>
      </c>
      <c r="AL27" s="9">
        <v>3.680014371150369</v>
      </c>
      <c r="AM27" s="9">
        <v>3.3673764861781259</v>
      </c>
      <c r="AN27" s="9">
        <v>3.396210414513595</v>
      </c>
      <c r="AO27" s="9">
        <v>3.809040581001462</v>
      </c>
      <c r="AP27" s="9">
        <v>4.2859575747202072</v>
      </c>
      <c r="AQ27" s="9">
        <v>4.3910510283493647</v>
      </c>
      <c r="AR27" s="9">
        <v>4.9924869108290197</v>
      </c>
      <c r="AS27" s="9">
        <v>5.3458657247212527</v>
      </c>
      <c r="AT27" s="9">
        <v>6.0198951810746832</v>
      </c>
      <c r="AU27" s="9">
        <v>5.9535116112190023</v>
      </c>
      <c r="AV27" s="9">
        <v>6.1453736192747845</v>
      </c>
      <c r="AW27" s="9">
        <v>6.2601754334209749</v>
      </c>
      <c r="AX27" s="9">
        <v>6.2554540927235127</v>
      </c>
      <c r="AY27" s="24">
        <v>6.7037899357825559</v>
      </c>
      <c r="AZ27" s="24">
        <v>7.2621153497740263</v>
      </c>
      <c r="BA27" s="24">
        <v>7.3422382744670225</v>
      </c>
      <c r="BB27" s="24">
        <v>7.2100060774582602</v>
      </c>
      <c r="BC27" s="24">
        <v>7.2279182971253864</v>
      </c>
      <c r="BD27" s="24">
        <v>7.5648940688346986</v>
      </c>
      <c r="BE27" s="24">
        <v>7.5517505183600617</v>
      </c>
      <c r="BF27" s="24">
        <v>7.6576363135230823</v>
      </c>
      <c r="BG27" s="24">
        <v>7.486967401299653</v>
      </c>
      <c r="BH27" s="24">
        <v>7.4067580355742058</v>
      </c>
      <c r="BI27" s="24">
        <v>7.1047897855147815</v>
      </c>
      <c r="BJ27" s="24">
        <v>7.3551841027708758</v>
      </c>
      <c r="BK27" s="24"/>
      <c r="BL27" s="24"/>
      <c r="BM27" s="24"/>
      <c r="BN27" s="24"/>
      <c r="BO27" s="24"/>
      <c r="BP27"/>
    </row>
    <row r="28" spans="1:68" s="124" customFormat="1" x14ac:dyDescent="0.2">
      <c r="A28" s="22" t="s">
        <v>32</v>
      </c>
      <c r="B28" s="22" t="s">
        <v>65</v>
      </c>
      <c r="C28" s="122">
        <v>9.4806122892508462</v>
      </c>
      <c r="D28" s="122">
        <v>10.274714857068439</v>
      </c>
      <c r="E28" s="122">
        <v>10.97968346319222</v>
      </c>
      <c r="F28" s="122">
        <v>12.640816385667796</v>
      </c>
      <c r="G28" s="122">
        <v>12.762362697068447</v>
      </c>
      <c r="H28" s="122">
        <v>13.872485674527734</v>
      </c>
      <c r="I28" s="122">
        <v>15.347247586188978</v>
      </c>
      <c r="J28" s="122">
        <v>15.695680345537513</v>
      </c>
      <c r="K28" s="122">
        <v>16.595123049902334</v>
      </c>
      <c r="L28" s="122">
        <v>17.421637967426769</v>
      </c>
      <c r="M28" s="122">
        <v>18.19143127296423</v>
      </c>
      <c r="N28" s="122">
        <v>18.936915316221565</v>
      </c>
      <c r="O28" s="122">
        <v>19.698605534332312</v>
      </c>
      <c r="P28" s="122">
        <v>20.290130916482152</v>
      </c>
      <c r="Q28" s="122">
        <v>21.643346516742742</v>
      </c>
      <c r="R28" s="122">
        <v>23.952726433355128</v>
      </c>
      <c r="S28" s="122">
        <v>23.993241870488681</v>
      </c>
      <c r="T28" s="122">
        <v>20.32254326618899</v>
      </c>
      <c r="U28" s="122">
        <v>21.562315642475642</v>
      </c>
      <c r="V28" s="122">
        <v>22.267284248599424</v>
      </c>
      <c r="W28" s="9">
        <v>22.964149767296494</v>
      </c>
      <c r="X28" s="9">
        <v>23.593853695368082</v>
      </c>
      <c r="Y28" s="9">
        <v>25.040302695883259</v>
      </c>
      <c r="Z28" s="9">
        <v>25.390199009173468</v>
      </c>
      <c r="AA28" s="9">
        <v>24.05868495283471</v>
      </c>
      <c r="AB28" s="9">
        <v>23.476247280060385</v>
      </c>
      <c r="AC28" s="9">
        <v>22.910136682303833</v>
      </c>
      <c r="AD28" s="9">
        <v>22.867394586690324</v>
      </c>
      <c r="AE28" s="9">
        <v>22.547303389277491</v>
      </c>
      <c r="AF28" s="9">
        <v>22.224273201662481</v>
      </c>
      <c r="AG28" s="9">
        <v>23.683179501846027</v>
      </c>
      <c r="AH28" s="9">
        <v>23.634067519304818</v>
      </c>
      <c r="AI28" s="9">
        <v>24.065316163396627</v>
      </c>
      <c r="AJ28" s="9">
        <v>24.172271394200926</v>
      </c>
      <c r="AK28" s="9">
        <v>22.898271634157833</v>
      </c>
      <c r="AL28" s="9">
        <v>22.082329079371327</v>
      </c>
      <c r="AM28" s="9">
        <v>21.000540539560244</v>
      </c>
      <c r="AN28" s="9">
        <v>20.319206112217493</v>
      </c>
      <c r="AO28" s="9">
        <v>20.271073550043717</v>
      </c>
      <c r="AP28" s="9">
        <v>19.576309445536225</v>
      </c>
      <c r="AQ28" s="9">
        <v>18.980364565637821</v>
      </c>
      <c r="AR28" s="9">
        <v>19.079685528666168</v>
      </c>
      <c r="AS28" s="9">
        <v>19.86252196111198</v>
      </c>
      <c r="AT28" s="9">
        <v>20.540319987532826</v>
      </c>
      <c r="AU28" s="9">
        <v>20.38618028084187</v>
      </c>
      <c r="AV28" s="9">
        <v>19.913471644614191</v>
      </c>
      <c r="AW28" s="9">
        <v>16.427766334899221</v>
      </c>
      <c r="AX28" s="9">
        <v>15.737454495534346</v>
      </c>
      <c r="AY28" s="24">
        <v>15.473949548669808</v>
      </c>
      <c r="AZ28" s="24">
        <v>17.072424068804594</v>
      </c>
      <c r="BA28" s="24">
        <v>17.463008321508415</v>
      </c>
      <c r="BB28" s="24">
        <v>17.536930987346988</v>
      </c>
      <c r="BC28" s="24">
        <v>17.922732500620249</v>
      </c>
      <c r="BD28" s="24">
        <v>18.131569126506708</v>
      </c>
      <c r="BE28" s="24">
        <v>17.929389689677766</v>
      </c>
      <c r="BF28" s="24">
        <v>17.595527066352854</v>
      </c>
      <c r="BG28" s="24">
        <v>17.46784807231586</v>
      </c>
      <c r="BH28" s="24">
        <v>16.649366073920334</v>
      </c>
      <c r="BI28" s="24">
        <v>16.318455839697567</v>
      </c>
      <c r="BJ28" s="24">
        <v>16.321268133275119</v>
      </c>
      <c r="BK28" s="25">
        <v>18.921495470163244</v>
      </c>
      <c r="BL28" s="25">
        <v>18.670636656031263</v>
      </c>
      <c r="BM28" s="25">
        <v>17.565499249739176</v>
      </c>
      <c r="BN28" s="24"/>
      <c r="BO28" s="24"/>
      <c r="BP28"/>
    </row>
    <row r="29" spans="1:68" s="124" customFormat="1" x14ac:dyDescent="0.2">
      <c r="A29" s="22" t="s">
        <v>31</v>
      </c>
      <c r="B29" s="22" t="s">
        <v>64</v>
      </c>
      <c r="C29" s="122">
        <v>11.10978148357734</v>
      </c>
      <c r="D29" s="122">
        <v>11.013361007827875</v>
      </c>
      <c r="E29" s="122">
        <v>11.270482276493116</v>
      </c>
      <c r="F29" s="122">
        <v>10.713386194385091</v>
      </c>
      <c r="G29" s="122">
        <v>10.488405084303004</v>
      </c>
      <c r="H29" s="122">
        <v>10.274137360415303</v>
      </c>
      <c r="I29" s="122">
        <v>10.659819263413167</v>
      </c>
      <c r="J29" s="122">
        <v>10.638392491024396</v>
      </c>
      <c r="K29" s="122">
        <v>10.563398787663699</v>
      </c>
      <c r="L29" s="122">
        <v>10.220570429443377</v>
      </c>
      <c r="M29" s="122">
        <v>9.8563152988342839</v>
      </c>
      <c r="N29" s="122">
        <v>9.7063278921128937</v>
      </c>
      <c r="O29" s="122">
        <v>10.338417677581615</v>
      </c>
      <c r="P29" s="122">
        <v>11.249055504104348</v>
      </c>
      <c r="Q29" s="122">
        <v>11.849005130989912</v>
      </c>
      <c r="R29" s="122">
        <v>12.620368936985638</v>
      </c>
      <c r="S29" s="122">
        <v>13.006050839983502</v>
      </c>
      <c r="T29" s="122">
        <v>15.341569030359452</v>
      </c>
      <c r="U29" s="122">
        <v>15.920091884856246</v>
      </c>
      <c r="V29" s="122">
        <v>15.759391091940472</v>
      </c>
      <c r="W29" s="9">
        <v>16.36593269654275</v>
      </c>
      <c r="X29" s="9">
        <v>16.513356601945908</v>
      </c>
      <c r="Y29" s="9">
        <v>16.982690582181537</v>
      </c>
      <c r="Z29" s="9">
        <v>16.685890277293105</v>
      </c>
      <c r="AA29" s="9">
        <v>15.986532979831455</v>
      </c>
      <c r="AB29" s="9">
        <v>16.348047118637119</v>
      </c>
      <c r="AC29" s="9">
        <v>16.573575946025226</v>
      </c>
      <c r="AD29" s="9">
        <v>17.606487325179923</v>
      </c>
      <c r="AE29" s="9">
        <v>18.75103261723396</v>
      </c>
      <c r="AF29" s="9">
        <v>20.284433743685938</v>
      </c>
      <c r="AG29" s="9">
        <v>20.152820231438845</v>
      </c>
      <c r="AH29" s="9">
        <v>20.569076795586231</v>
      </c>
      <c r="AI29" s="9">
        <v>20.249714571096487</v>
      </c>
      <c r="AJ29" s="9">
        <v>18.799528681015865</v>
      </c>
      <c r="AK29" s="9">
        <v>18.140192876178581</v>
      </c>
      <c r="AL29" s="9">
        <v>17.617091220484802</v>
      </c>
      <c r="AM29" s="9">
        <v>17.5620263249385</v>
      </c>
      <c r="AN29" s="9">
        <v>18.577248734116736</v>
      </c>
      <c r="AO29" s="9">
        <v>19.109891408883488</v>
      </c>
      <c r="AP29" s="9">
        <v>18.458612977554544</v>
      </c>
      <c r="AQ29" s="9">
        <v>18.259279098365223</v>
      </c>
      <c r="AR29" s="9">
        <v>17.628796777274918</v>
      </c>
      <c r="AS29" s="9">
        <v>18.208001708507432</v>
      </c>
      <c r="AT29" s="9">
        <v>17.574015357177139</v>
      </c>
      <c r="AU29" s="9">
        <v>16.702241628671903</v>
      </c>
      <c r="AV29" s="9">
        <v>19.926589910331689</v>
      </c>
      <c r="AW29" s="9">
        <v>20.03879833631941</v>
      </c>
      <c r="AX29" s="9">
        <v>20.670667335911951</v>
      </c>
      <c r="AY29" s="24">
        <v>22.629392838843291</v>
      </c>
      <c r="AZ29" s="24">
        <v>23.56131052942974</v>
      </c>
      <c r="BA29" s="24">
        <v>23.429026119870716</v>
      </c>
      <c r="BB29" s="24">
        <v>22.933028925684756</v>
      </c>
      <c r="BC29" s="24">
        <v>22.790149078199985</v>
      </c>
      <c r="BD29" s="24">
        <v>21.260262474712718</v>
      </c>
      <c r="BE29" s="24">
        <v>21.128772582191946</v>
      </c>
      <c r="BF29" s="24">
        <v>20.039983096327664</v>
      </c>
      <c r="BG29" s="24">
        <v>19.650091651748333</v>
      </c>
      <c r="BH29" s="24">
        <v>18.651828691879359</v>
      </c>
      <c r="BI29" s="24">
        <v>19.455425083544501</v>
      </c>
      <c r="BJ29" s="24">
        <v>23.64225825500445</v>
      </c>
      <c r="BK29" s="24">
        <v>21.97793322650373</v>
      </c>
      <c r="BL29" s="24">
        <v>20.824747403039044</v>
      </c>
      <c r="BM29" s="24"/>
      <c r="BN29" s="24"/>
      <c r="BO29" s="24"/>
      <c r="BP29"/>
    </row>
    <row r="30" spans="1:68" s="124" customFormat="1" x14ac:dyDescent="0.2">
      <c r="A30" s="22" t="s">
        <v>63</v>
      </c>
      <c r="B30" s="22" t="s">
        <v>62</v>
      </c>
      <c r="C30" s="122">
        <v>6.0292220366417082</v>
      </c>
      <c r="D30" s="122">
        <v>6.4209294555827618</v>
      </c>
      <c r="E30" s="122">
        <v>6.7819147240186348</v>
      </c>
      <c r="F30" s="122">
        <v>7.1044973043230311</v>
      </c>
      <c r="G30" s="122">
        <v>7.327232895485591</v>
      </c>
      <c r="H30" s="122">
        <v>7.7957456906895972</v>
      </c>
      <c r="I30" s="122">
        <v>8.6790075177135417</v>
      </c>
      <c r="J30" s="122">
        <v>9.0860760119071848</v>
      </c>
      <c r="K30" s="122">
        <v>8.8402988078657412</v>
      </c>
      <c r="L30" s="122">
        <v>10.322642569740708</v>
      </c>
      <c r="M30" s="122">
        <v>12.388707191214108</v>
      </c>
      <c r="N30" s="122">
        <v>13.364135469753595</v>
      </c>
      <c r="O30" s="122">
        <v>14.331883210666787</v>
      </c>
      <c r="P30" s="122">
        <v>14.654465790971182</v>
      </c>
      <c r="Q30" s="122">
        <v>14.324202673040491</v>
      </c>
      <c r="R30" s="122">
        <v>14.977048371275583</v>
      </c>
      <c r="S30" s="122">
        <v>15.537727617995131</v>
      </c>
      <c r="T30" s="122">
        <v>15.921754499309888</v>
      </c>
      <c r="U30" s="122">
        <v>16.712849874818289</v>
      </c>
      <c r="V30" s="122">
        <v>16.927904928354554</v>
      </c>
      <c r="W30" s="9">
        <v>16.12144847759356</v>
      </c>
      <c r="X30" s="9"/>
      <c r="Y30" s="9"/>
      <c r="Z30" s="9"/>
      <c r="AA30" s="9"/>
      <c r="AB30" s="9">
        <v>17.19754617850284</v>
      </c>
      <c r="AC30" s="9"/>
      <c r="AD30" s="9"/>
      <c r="AE30" s="9">
        <v>19.970862484312359</v>
      </c>
      <c r="AF30" s="9">
        <v>20.866492977668255</v>
      </c>
      <c r="AG30" s="9">
        <v>21.550458768146143</v>
      </c>
      <c r="AH30" s="9">
        <v>22.458493436039532</v>
      </c>
      <c r="AI30" s="9">
        <v>23.345889755777648</v>
      </c>
      <c r="AJ30" s="9">
        <v>23.261451686427218</v>
      </c>
      <c r="AK30" s="9">
        <v>23.081021062951358</v>
      </c>
      <c r="AL30" s="9">
        <v>22.473638859345545</v>
      </c>
      <c r="AM30" s="9">
        <v>21.680616677982737</v>
      </c>
      <c r="AN30" s="9">
        <v>21.182806303525894</v>
      </c>
      <c r="AO30" s="9">
        <v>22.63429664840427</v>
      </c>
      <c r="AP30" s="9">
        <v>22.551619209745372</v>
      </c>
      <c r="AQ30" s="9">
        <v>20.410524335443302</v>
      </c>
      <c r="AR30" s="9">
        <v>21.234371827698673</v>
      </c>
      <c r="AS30" s="9">
        <v>22.709687577336958</v>
      </c>
      <c r="AT30" s="9">
        <v>23.64419258567828</v>
      </c>
      <c r="AU30" s="9">
        <v>22.283216401274242</v>
      </c>
      <c r="AV30" s="9">
        <v>20.737373218820021</v>
      </c>
      <c r="AW30" s="9">
        <v>19.478991900256144</v>
      </c>
      <c r="AX30" s="9">
        <v>19.603005570526083</v>
      </c>
      <c r="AY30" s="24">
        <v>19.279974245729917</v>
      </c>
      <c r="AZ30" s="24">
        <v>22.519141002873813</v>
      </c>
      <c r="BA30" s="24">
        <v>22.118838319816593</v>
      </c>
      <c r="BB30" s="24">
        <v>21.578313092355991</v>
      </c>
      <c r="BC30" s="24">
        <v>21.468920630973876</v>
      </c>
      <c r="BD30" s="24">
        <v>21.91773062300242</v>
      </c>
      <c r="BE30" s="24">
        <v>22.838794812873353</v>
      </c>
      <c r="BF30" s="24">
        <v>24.681292577867868</v>
      </c>
      <c r="BG30" s="24">
        <v>25.933585989882534</v>
      </c>
      <c r="BH30" s="24">
        <v>25.128633957401153</v>
      </c>
      <c r="BI30" s="24">
        <v>24.20971848371622</v>
      </c>
      <c r="BJ30" s="24">
        <v>25.278231628999333</v>
      </c>
      <c r="BK30" s="25">
        <v>28.158882620594301</v>
      </c>
      <c r="BL30" s="25">
        <v>24.362169180761018</v>
      </c>
      <c r="BM30" s="25">
        <v>20.675913927879382</v>
      </c>
      <c r="BN30" s="24"/>
      <c r="BO30" s="24"/>
      <c r="BP30"/>
    </row>
    <row r="31" spans="1:68" s="124" customFormat="1" x14ac:dyDescent="0.2">
      <c r="A31" s="22" t="s">
        <v>29</v>
      </c>
      <c r="B31" s="22" t="s">
        <v>208</v>
      </c>
      <c r="C31" s="122"/>
      <c r="D31" s="122"/>
      <c r="E31" s="122"/>
      <c r="F31" s="122"/>
      <c r="G31" s="122"/>
      <c r="H31" s="122"/>
      <c r="I31" s="122"/>
      <c r="J31" s="122"/>
      <c r="K31" s="122"/>
      <c r="L31" s="122"/>
      <c r="M31" s="122"/>
      <c r="N31" s="122"/>
      <c r="O31" s="122"/>
      <c r="P31" s="122"/>
      <c r="Q31" s="122"/>
      <c r="R31" s="122"/>
      <c r="S31" s="122"/>
      <c r="T31" s="122"/>
      <c r="U31" s="122"/>
      <c r="V31" s="122"/>
      <c r="W31" s="9"/>
      <c r="X31" s="9"/>
      <c r="Y31" s="9"/>
      <c r="Z31" s="9"/>
      <c r="AA31" s="9"/>
      <c r="AB31" s="9"/>
      <c r="AC31" s="9"/>
      <c r="AD31" s="9"/>
      <c r="AE31" s="9"/>
      <c r="AF31" s="9"/>
      <c r="AG31" s="9">
        <v>14.193541053138167</v>
      </c>
      <c r="AH31" s="9">
        <v>20.485412689696776</v>
      </c>
      <c r="AI31" s="9">
        <v>24.041911010826908</v>
      </c>
      <c r="AJ31" s="9">
        <v>23.53580410798719</v>
      </c>
      <c r="AK31" s="9">
        <v>22.461957529516862</v>
      </c>
      <c r="AL31" s="9">
        <v>21.808360657856444</v>
      </c>
      <c r="AM31" s="9">
        <v>21.988072645792865</v>
      </c>
      <c r="AN31" s="9">
        <v>21.479942842202664</v>
      </c>
      <c r="AO31" s="9">
        <v>20.776558875496381</v>
      </c>
      <c r="AP31" s="9">
        <v>21.114314022933684</v>
      </c>
      <c r="AQ31" s="9">
        <v>20.182281738363329</v>
      </c>
      <c r="AR31" s="9">
        <v>21.709844393610442</v>
      </c>
      <c r="AS31" s="9">
        <v>21.814927662393238</v>
      </c>
      <c r="AT31" s="9">
        <v>21.965433868995159</v>
      </c>
      <c r="AU31" s="9">
        <v>21.251232487122497</v>
      </c>
      <c r="AV31" s="9">
        <v>20.898116907400997</v>
      </c>
      <c r="AW31" s="9">
        <v>20.63558485362525</v>
      </c>
      <c r="AX31" s="9">
        <v>19.52927955758819</v>
      </c>
      <c r="AY31" s="24">
        <v>20.222094205376447</v>
      </c>
      <c r="AZ31" s="24">
        <v>21.310606157978164</v>
      </c>
      <c r="BA31" s="24">
        <v>20.727284257252336</v>
      </c>
      <c r="BB31" s="24">
        <v>19.578384277857026</v>
      </c>
      <c r="BC31" s="24">
        <v>19.856029487286886</v>
      </c>
      <c r="BD31" s="24">
        <v>20.605550947396161</v>
      </c>
      <c r="BE31" s="24">
        <v>20.288067199008438</v>
      </c>
      <c r="BF31" s="24">
        <v>20.21891094185148</v>
      </c>
      <c r="BG31" s="24">
        <v>21.185474952119336</v>
      </c>
      <c r="BH31" s="24">
        <v>20.785997414408737</v>
      </c>
      <c r="BI31" s="24">
        <v>20.509203114413719</v>
      </c>
      <c r="BJ31" s="24">
        <v>21.185989766217407</v>
      </c>
      <c r="BK31" s="25">
        <v>23.225832158069373</v>
      </c>
      <c r="BL31" s="25">
        <v>22.56769245167601</v>
      </c>
      <c r="BM31" s="25">
        <v>22.706415720928668</v>
      </c>
      <c r="BN31" s="24"/>
      <c r="BO31" s="24"/>
      <c r="BP31"/>
    </row>
    <row r="32" spans="1:68" s="124" customFormat="1" x14ac:dyDescent="0.2">
      <c r="A32" s="22" t="s">
        <v>28</v>
      </c>
      <c r="B32" s="22" t="s">
        <v>60</v>
      </c>
      <c r="C32" s="122"/>
      <c r="D32" s="122"/>
      <c r="E32" s="122"/>
      <c r="F32" s="122"/>
      <c r="G32" s="122"/>
      <c r="H32" s="122"/>
      <c r="I32" s="122"/>
      <c r="J32" s="122"/>
      <c r="K32" s="122"/>
      <c r="L32" s="122"/>
      <c r="M32" s="122"/>
      <c r="N32" s="122"/>
      <c r="O32" s="122"/>
      <c r="P32" s="122"/>
      <c r="Q32" s="122"/>
      <c r="R32" s="122"/>
      <c r="S32" s="122"/>
      <c r="T32" s="122"/>
      <c r="U32" s="122"/>
      <c r="V32" s="122"/>
      <c r="W32" s="9">
        <v>9.5145009196625683</v>
      </c>
      <c r="X32" s="9">
        <v>10.15726542428221</v>
      </c>
      <c r="Y32" s="9">
        <v>9.614363839640955</v>
      </c>
      <c r="Z32" s="9">
        <v>9.7283406837411555</v>
      </c>
      <c r="AA32" s="9">
        <v>9.664377184069826</v>
      </c>
      <c r="AB32" s="9">
        <v>9.8302201983739437</v>
      </c>
      <c r="AC32" s="9">
        <v>10.423755104363275</v>
      </c>
      <c r="AD32" s="9">
        <v>10.694696911434622</v>
      </c>
      <c r="AE32" s="9">
        <v>10.851838294587335</v>
      </c>
      <c r="AF32" s="9">
        <v>10.494983546977393</v>
      </c>
      <c r="AG32" s="9">
        <v>12.225179889162062</v>
      </c>
      <c r="AH32" s="9">
        <v>13.103683324582921</v>
      </c>
      <c r="AI32" s="9">
        <v>13.757896608601452</v>
      </c>
      <c r="AJ32" s="9">
        <v>15.119867397065804</v>
      </c>
      <c r="AK32" s="9">
        <v>15.237999869663865</v>
      </c>
      <c r="AL32" s="9">
        <v>16.018569337395935</v>
      </c>
      <c r="AM32" s="9">
        <v>16.596901654579412</v>
      </c>
      <c r="AN32" s="9">
        <v>16.443053904631441</v>
      </c>
      <c r="AO32" s="9">
        <v>16.83559322351622</v>
      </c>
      <c r="AP32" s="9">
        <v>17.243261972777301</v>
      </c>
      <c r="AQ32" s="9">
        <v>18.57558658902791</v>
      </c>
      <c r="AR32" s="9">
        <v>19.06128840692957</v>
      </c>
      <c r="AS32" s="9">
        <v>20.407852576156099</v>
      </c>
      <c r="AT32" s="9">
        <v>21.461066097504457</v>
      </c>
      <c r="AU32" s="9">
        <v>21.798043268990444</v>
      </c>
      <c r="AV32" s="9">
        <v>22.42410234418621</v>
      </c>
      <c r="AW32" s="9">
        <v>21.642580330284726</v>
      </c>
      <c r="AX32" s="9">
        <v>21.306995214508955</v>
      </c>
      <c r="AY32" s="24">
        <v>21.767635983167064</v>
      </c>
      <c r="AZ32" s="24">
        <v>24.11047435368355</v>
      </c>
      <c r="BA32" s="24">
        <v>24.336267542753539</v>
      </c>
      <c r="BB32" s="24">
        <v>24.228784176910981</v>
      </c>
      <c r="BC32" s="24">
        <v>24.331738160985957</v>
      </c>
      <c r="BD32" s="24">
        <v>25.412866113658755</v>
      </c>
      <c r="BE32" s="24">
        <v>24.97732024227496</v>
      </c>
      <c r="BF32" s="24">
        <v>23.921833902989004</v>
      </c>
      <c r="BG32" s="24">
        <v>23.459253774482068</v>
      </c>
      <c r="BH32" s="24">
        <v>22.727659182118991</v>
      </c>
      <c r="BI32" s="24">
        <v>22.457385975651466</v>
      </c>
      <c r="BJ32" s="24">
        <v>22.341278124789504</v>
      </c>
      <c r="BK32" s="25">
        <v>25.113172976510938</v>
      </c>
      <c r="BL32" s="25">
        <v>24.797744735918688</v>
      </c>
      <c r="BM32" s="25">
        <v>24.638630380526479</v>
      </c>
      <c r="BN32" s="24"/>
      <c r="BO32" s="24"/>
      <c r="BP32"/>
    </row>
    <row r="33" spans="1:68" s="124" customFormat="1" x14ac:dyDescent="0.2">
      <c r="A33" s="22" t="s">
        <v>27</v>
      </c>
      <c r="B33" s="22" t="s">
        <v>59</v>
      </c>
      <c r="C33" s="122"/>
      <c r="D33" s="122"/>
      <c r="E33" s="122"/>
      <c r="F33" s="122"/>
      <c r="G33" s="122"/>
      <c r="H33" s="122"/>
      <c r="I33" s="122"/>
      <c r="J33" s="122"/>
      <c r="K33" s="122"/>
      <c r="L33" s="122"/>
      <c r="M33" s="122"/>
      <c r="N33" s="122"/>
      <c r="O33" s="122"/>
      <c r="P33" s="122"/>
      <c r="Q33" s="122"/>
      <c r="R33" s="122"/>
      <c r="S33" s="122"/>
      <c r="T33" s="122"/>
      <c r="U33" s="122"/>
      <c r="V33" s="122"/>
      <c r="W33" s="9"/>
      <c r="X33" s="9"/>
      <c r="Y33" s="9"/>
      <c r="Z33" s="9"/>
      <c r="AA33" s="9"/>
      <c r="AB33" s="9"/>
      <c r="AC33" s="9"/>
      <c r="AD33" s="9"/>
      <c r="AE33" s="9"/>
      <c r="AF33" s="9"/>
      <c r="AG33" s="9"/>
      <c r="AH33" s="9"/>
      <c r="AI33" s="9"/>
      <c r="AJ33" s="9"/>
      <c r="AK33" s="9"/>
      <c r="AL33" s="9">
        <v>18.326840321199313</v>
      </c>
      <c r="AM33" s="9">
        <v>17.937909743436379</v>
      </c>
      <c r="AN33" s="9">
        <v>17.581798447274011</v>
      </c>
      <c r="AO33" s="9">
        <v>17.706324915685244</v>
      </c>
      <c r="AP33" s="9">
        <v>18.183958275024576</v>
      </c>
      <c r="AQ33" s="9">
        <v>17.517159468233224</v>
      </c>
      <c r="AR33" s="9">
        <v>17.230870364485888</v>
      </c>
      <c r="AS33" s="9">
        <v>17.388687336092389</v>
      </c>
      <c r="AT33" s="9">
        <v>16.618663637878573</v>
      </c>
      <c r="AU33" s="9">
        <v>15.898512439462657</v>
      </c>
      <c r="AV33" s="9">
        <v>15.377385410179134</v>
      </c>
      <c r="AW33" s="9">
        <v>15.059734356194562</v>
      </c>
      <c r="AX33" s="9">
        <v>14.858395510903009</v>
      </c>
      <c r="AY33" s="24">
        <v>14.934839414922019</v>
      </c>
      <c r="AZ33" s="24">
        <v>17.7700634669383</v>
      </c>
      <c r="BA33" s="24">
        <v>17.372272948533954</v>
      </c>
      <c r="BB33" s="24">
        <v>17.125941307943165</v>
      </c>
      <c r="BC33" s="24">
        <v>17.324581580251856</v>
      </c>
      <c r="BD33" s="24">
        <v>17.659787946155635</v>
      </c>
      <c r="BE33" s="24">
        <v>17.745973333035316</v>
      </c>
      <c r="BF33" s="24">
        <v>17.249337569071539</v>
      </c>
      <c r="BG33" s="24">
        <v>17.625233764168254</v>
      </c>
      <c r="BH33" s="24">
        <v>17.517661604245561</v>
      </c>
      <c r="BI33" s="24">
        <v>17.176635017790236</v>
      </c>
      <c r="BJ33" s="24">
        <v>17.45168278081729</v>
      </c>
      <c r="BK33" s="25">
        <v>19.768858200441155</v>
      </c>
      <c r="BL33" s="25">
        <v>19.630786189975993</v>
      </c>
      <c r="BM33" s="25">
        <v>19.057466645737811</v>
      </c>
      <c r="BN33" s="24"/>
      <c r="BO33" s="24"/>
      <c r="BP33"/>
    </row>
    <row r="34" spans="1:68" x14ac:dyDescent="0.2">
      <c r="A34" s="22" t="s">
        <v>26</v>
      </c>
      <c r="B34" s="22" t="s">
        <v>46</v>
      </c>
      <c r="C34" s="122"/>
      <c r="D34" s="122"/>
      <c r="E34" s="122"/>
      <c r="F34" s="122"/>
      <c r="G34" s="122"/>
      <c r="H34" s="122"/>
      <c r="I34" s="122"/>
      <c r="J34" s="122"/>
      <c r="K34" s="122"/>
      <c r="L34" s="122"/>
      <c r="M34" s="122"/>
      <c r="N34" s="122"/>
      <c r="O34" s="122"/>
      <c r="P34" s="122"/>
      <c r="Q34" s="122"/>
      <c r="R34" s="122"/>
      <c r="S34" s="122"/>
      <c r="T34" s="122"/>
      <c r="U34" s="122"/>
      <c r="V34" s="122"/>
      <c r="W34" s="9"/>
      <c r="X34" s="9"/>
      <c r="Y34" s="9"/>
      <c r="Z34" s="9"/>
      <c r="AA34" s="9"/>
      <c r="AB34" s="9"/>
      <c r="AC34" s="9"/>
      <c r="AD34" s="9"/>
      <c r="AE34" s="9"/>
      <c r="AF34" s="9"/>
      <c r="AG34" s="9"/>
      <c r="AH34" s="9"/>
      <c r="AI34" s="9"/>
      <c r="AJ34" s="9"/>
      <c r="AK34" s="9"/>
      <c r="AL34" s="9"/>
      <c r="AM34" s="9">
        <v>21.925059596005642</v>
      </c>
      <c r="AN34" s="9">
        <v>22.267260016275063</v>
      </c>
      <c r="AO34" s="9">
        <v>22.341714283653889</v>
      </c>
      <c r="AP34" s="9">
        <v>22.31581508095411</v>
      </c>
      <c r="AQ34" s="9">
        <v>22.0954284571994</v>
      </c>
      <c r="AR34" s="9">
        <v>21.949848579768393</v>
      </c>
      <c r="AS34" s="9">
        <v>22.319817223815967</v>
      </c>
      <c r="AT34" s="9">
        <v>21.935126776074281</v>
      </c>
      <c r="AU34" s="9">
        <v>21.551164137945367</v>
      </c>
      <c r="AV34" s="9">
        <v>21.524321613617982</v>
      </c>
      <c r="AW34" s="9">
        <v>21.126493143253359</v>
      </c>
      <c r="AX34" s="9">
        <v>19.763352063167083</v>
      </c>
      <c r="AY34" s="24">
        <v>19.880137151332065</v>
      </c>
      <c r="AZ34" s="24">
        <v>22.427694599964305</v>
      </c>
      <c r="BA34" s="24">
        <v>23.355288071477684</v>
      </c>
      <c r="BB34" s="24">
        <v>23.44134418142265</v>
      </c>
      <c r="BC34" s="24">
        <v>23.472724768125754</v>
      </c>
      <c r="BD34" s="24">
        <v>23.801731966951635</v>
      </c>
      <c r="BE34" s="24">
        <v>23.088830583022524</v>
      </c>
      <c r="BF34" s="24">
        <v>22.650103685358218</v>
      </c>
      <c r="BG34" s="24">
        <v>22.246303319540576</v>
      </c>
      <c r="BH34" s="24">
        <v>21.484958333894223</v>
      </c>
      <c r="BI34" s="24">
        <v>21.325182984260955</v>
      </c>
      <c r="BJ34" s="24">
        <v>21.471603052579479</v>
      </c>
      <c r="BK34" s="25">
        <v>24.467152182295603</v>
      </c>
      <c r="BL34" s="25">
        <v>23.657287332395203</v>
      </c>
      <c r="BM34" s="25">
        <v>22.839306164040892</v>
      </c>
      <c r="BN34" s="24"/>
      <c r="BO34" s="24"/>
    </row>
    <row r="35" spans="1:68" s="124" customFormat="1" x14ac:dyDescent="0.2">
      <c r="A35" s="22" t="s">
        <v>25</v>
      </c>
      <c r="B35" s="22" t="s">
        <v>58</v>
      </c>
      <c r="C35" s="122"/>
      <c r="D35" s="122"/>
      <c r="E35" s="122"/>
      <c r="F35" s="122"/>
      <c r="G35" s="122"/>
      <c r="H35" s="122"/>
      <c r="I35" s="122"/>
      <c r="J35" s="122"/>
      <c r="K35" s="122"/>
      <c r="L35" s="122"/>
      <c r="M35" s="122"/>
      <c r="N35" s="122"/>
      <c r="O35" s="122"/>
      <c r="P35" s="122"/>
      <c r="Q35" s="122"/>
      <c r="R35" s="122"/>
      <c r="S35" s="122"/>
      <c r="T35" s="122"/>
      <c r="U35" s="122"/>
      <c r="V35" s="122"/>
      <c r="W35" s="9">
        <v>14.942308820429224</v>
      </c>
      <c r="X35" s="9">
        <v>16.041541817282788</v>
      </c>
      <c r="Y35" s="9">
        <v>16.053985595223548</v>
      </c>
      <c r="Z35" s="9">
        <v>16.782471780064409</v>
      </c>
      <c r="AA35" s="9">
        <v>16.559653409234649</v>
      </c>
      <c r="AB35" s="9">
        <v>17.086450725984232</v>
      </c>
      <c r="AC35" s="9">
        <v>16.836080365667293</v>
      </c>
      <c r="AD35" s="9">
        <v>16.717654977522031</v>
      </c>
      <c r="AE35" s="9">
        <v>17.199253504359962</v>
      </c>
      <c r="AF35" s="9">
        <v>17.313224861220561</v>
      </c>
      <c r="AG35" s="9">
        <v>19.143510616390554</v>
      </c>
      <c r="AH35" s="9">
        <v>19.875903987870174</v>
      </c>
      <c r="AI35" s="9">
        <v>21.011450560341061</v>
      </c>
      <c r="AJ35" s="9">
        <v>22.256077991007604</v>
      </c>
      <c r="AK35" s="9">
        <v>21.264960656064108</v>
      </c>
      <c r="AL35" s="9">
        <v>20.631242154675395</v>
      </c>
      <c r="AM35" s="9">
        <v>20.532801941400418</v>
      </c>
      <c r="AN35" s="9">
        <v>19.964287458044176</v>
      </c>
      <c r="AO35" s="9">
        <v>19.863006360598252</v>
      </c>
      <c r="AP35" s="9">
        <v>19.737013114813433</v>
      </c>
      <c r="AQ35" s="9">
        <v>19.463930588514948</v>
      </c>
      <c r="AR35" s="9">
        <v>19.090803015294018</v>
      </c>
      <c r="AS35" s="9">
        <v>19.34966499116139</v>
      </c>
      <c r="AT35" s="9">
        <v>19.988519622277398</v>
      </c>
      <c r="AU35" s="9">
        <v>20.21347756609967</v>
      </c>
      <c r="AV35" s="9">
        <v>20.475193220397323</v>
      </c>
      <c r="AW35" s="9">
        <v>20.515908187489231</v>
      </c>
      <c r="AX35" s="9">
        <v>20.897073918759805</v>
      </c>
      <c r="AY35" s="24">
        <v>22.325918890320413</v>
      </c>
      <c r="AZ35" s="24">
        <v>25.613495351381204</v>
      </c>
      <c r="BA35" s="24">
        <v>24.901810085214169</v>
      </c>
      <c r="BB35" s="24">
        <v>25.540958095741257</v>
      </c>
      <c r="BC35" s="24">
        <v>25.550427867062233</v>
      </c>
      <c r="BD35" s="24">
        <v>25.704598805309558</v>
      </c>
      <c r="BE35" s="24">
        <v>25.372716181921756</v>
      </c>
      <c r="BF35" s="24">
        <v>24.707471927542016</v>
      </c>
      <c r="BG35" s="24">
        <v>24.244695366210582</v>
      </c>
      <c r="BH35" s="24">
        <v>23.927040156661647</v>
      </c>
      <c r="BI35" s="24">
        <v>24.034326759990989</v>
      </c>
      <c r="BJ35" s="24">
        <v>24.647372536976395</v>
      </c>
      <c r="BK35" s="25">
        <v>31.183623264328315</v>
      </c>
      <c r="BL35" s="25">
        <v>29.537503782535179</v>
      </c>
      <c r="BM35" s="25">
        <v>28.085676454688134</v>
      </c>
      <c r="BN35" s="24"/>
      <c r="BO35" s="24"/>
      <c r="BP35"/>
    </row>
    <row r="36" spans="1:68" s="124" customFormat="1" x14ac:dyDescent="0.2">
      <c r="A36" s="22" t="s">
        <v>24</v>
      </c>
      <c r="B36" s="22" t="s">
        <v>57</v>
      </c>
      <c r="C36" s="122">
        <v>10.226134495561579</v>
      </c>
      <c r="D36" s="122">
        <v>10.169480010821625</v>
      </c>
      <c r="E36" s="122">
        <v>10.490522091014695</v>
      </c>
      <c r="F36" s="122">
        <v>11.699151098800366</v>
      </c>
      <c r="G36" s="122">
        <v>11.803017654156946</v>
      </c>
      <c r="H36" s="122">
        <v>12.445101814543085</v>
      </c>
      <c r="I36" s="122">
        <v>13.597076337588801</v>
      </c>
      <c r="J36" s="122">
        <v>14.040869801385101</v>
      </c>
      <c r="K36" s="122">
        <v>15.419462263390633</v>
      </c>
      <c r="L36" s="122">
        <v>15.57998330348717</v>
      </c>
      <c r="M36" s="122">
        <v>15.825486070693636</v>
      </c>
      <c r="N36" s="122">
        <v>17.336272330425722</v>
      </c>
      <c r="O36" s="122">
        <v>17.355157158672373</v>
      </c>
      <c r="P36" s="122">
        <v>17.374041986919021</v>
      </c>
      <c r="Q36" s="122">
        <v>19.876281729600301</v>
      </c>
      <c r="R36" s="122">
        <v>19.980148284956879</v>
      </c>
      <c r="S36" s="122">
        <v>20.905504869042787</v>
      </c>
      <c r="T36" s="122">
        <v>23.124472188024285</v>
      </c>
      <c r="U36" s="122">
        <v>23.785441176657081</v>
      </c>
      <c r="V36" s="122">
        <v>23.73822910604045</v>
      </c>
      <c r="W36" s="9">
        <v>24.493622227755438</v>
      </c>
      <c r="X36" s="9">
        <v>25.191848948721002</v>
      </c>
      <c r="Y36" s="9">
        <v>25.126240995617394</v>
      </c>
      <c r="Z36" s="9">
        <v>25.421795067893299</v>
      </c>
      <c r="AA36" s="9">
        <v>24.652165818158494</v>
      </c>
      <c r="AB36" s="9">
        <v>26.586669179191169</v>
      </c>
      <c r="AC36" s="9">
        <v>26.708862482855</v>
      </c>
      <c r="AD36" s="9">
        <v>26.929106656285779</v>
      </c>
      <c r="AE36" s="9">
        <v>27.376210656819161</v>
      </c>
      <c r="AF36" s="9">
        <v>26.803943735470355</v>
      </c>
      <c r="AG36" s="9">
        <v>26.852958659996567</v>
      </c>
      <c r="AH36" s="9">
        <v>28.66044233228558</v>
      </c>
      <c r="AI36" s="9">
        <v>32.205206527830086</v>
      </c>
      <c r="AJ36" s="9">
        <v>33.696211947986761</v>
      </c>
      <c r="AK36" s="9">
        <v>32.517361985442697</v>
      </c>
      <c r="AL36" s="9">
        <v>30.188896808027661</v>
      </c>
      <c r="AM36" s="9">
        <v>29.717321600251616</v>
      </c>
      <c r="AN36" s="9">
        <v>28.471947262426195</v>
      </c>
      <c r="AO36" s="9">
        <v>28.172344358443247</v>
      </c>
      <c r="AP36" s="9">
        <v>27.650129472688146</v>
      </c>
      <c r="AQ36" s="9">
        <v>26.427480333476133</v>
      </c>
      <c r="AR36" s="9">
        <v>26.547495902345876</v>
      </c>
      <c r="AS36" s="9">
        <v>27.20854460223779</v>
      </c>
      <c r="AT36" s="9">
        <v>27.921950992628947</v>
      </c>
      <c r="AU36" s="9">
        <v>27.426345280500513</v>
      </c>
      <c r="AV36" s="9">
        <v>27.103047033842596</v>
      </c>
      <c r="AW36" s="9">
        <v>26.40803558830358</v>
      </c>
      <c r="AX36" s="9">
        <v>25.328323060938594</v>
      </c>
      <c r="AY36" s="24">
        <v>25.366161795498819</v>
      </c>
      <c r="AZ36" s="24">
        <v>27.209560805447019</v>
      </c>
      <c r="BA36" s="24">
        <v>25.848765713038318</v>
      </c>
      <c r="BB36" s="24">
        <v>25.276168811580991</v>
      </c>
      <c r="BC36" s="24">
        <v>26.275656021308468</v>
      </c>
      <c r="BD36" s="24">
        <v>26.947927660655353</v>
      </c>
      <c r="BE36" s="24">
        <v>26.586702405325184</v>
      </c>
      <c r="BF36" s="24">
        <v>26.106784053879416</v>
      </c>
      <c r="BG36" s="24">
        <v>26.527328539650885</v>
      </c>
      <c r="BH36" s="24">
        <v>25.859016625220704</v>
      </c>
      <c r="BI36" s="24">
        <v>25.633303198341533</v>
      </c>
      <c r="BJ36" s="24">
        <v>25.07246731599934</v>
      </c>
      <c r="BK36" s="25">
        <v>25.855378083231408</v>
      </c>
      <c r="BL36" s="25">
        <v>24.90033056179789</v>
      </c>
      <c r="BM36" s="25">
        <v>23.670573401406315</v>
      </c>
      <c r="BN36" s="24"/>
      <c r="BO36" s="24"/>
      <c r="BP36"/>
    </row>
    <row r="37" spans="1:68" s="124" customFormat="1" x14ac:dyDescent="0.2">
      <c r="A37" s="22" t="s">
        <v>23</v>
      </c>
      <c r="B37" s="22" t="s">
        <v>56</v>
      </c>
      <c r="C37" s="122"/>
      <c r="D37" s="122"/>
      <c r="E37" s="122"/>
      <c r="F37" s="122"/>
      <c r="G37" s="122"/>
      <c r="H37" s="122"/>
      <c r="I37" s="122"/>
      <c r="J37" s="122"/>
      <c r="K37" s="122"/>
      <c r="L37" s="122"/>
      <c r="M37" s="122"/>
      <c r="N37" s="122"/>
      <c r="O37" s="122"/>
      <c r="P37" s="122"/>
      <c r="Q37" s="122"/>
      <c r="R37" s="122"/>
      <c r="S37" s="122"/>
      <c r="T37" s="122"/>
      <c r="U37" s="122"/>
      <c r="V37" s="122"/>
      <c r="W37" s="9">
        <v>12.358012883420741</v>
      </c>
      <c r="X37" s="9">
        <v>12.084682193406451</v>
      </c>
      <c r="Y37" s="9">
        <v>12.779383523299343</v>
      </c>
      <c r="Z37" s="9">
        <v>13.135736801219563</v>
      </c>
      <c r="AA37" s="9">
        <v>13.27650048958934</v>
      </c>
      <c r="AB37" s="9">
        <v>12.959765390921312</v>
      </c>
      <c r="AC37" s="9">
        <v>13.072573639739387</v>
      </c>
      <c r="AD37" s="9">
        <v>13.185020628407601</v>
      </c>
      <c r="AE37" s="9">
        <v>13.229947788804825</v>
      </c>
      <c r="AF37" s="9">
        <v>12.946252759616916</v>
      </c>
      <c r="AG37" s="9">
        <v>12.598813013128932</v>
      </c>
      <c r="AH37" s="9">
        <v>13.40188936680746</v>
      </c>
      <c r="AI37" s="9">
        <v>14.792842621312625</v>
      </c>
      <c r="AJ37" s="9">
        <v>16.109368267412822</v>
      </c>
      <c r="AK37" s="9">
        <v>16.059155661530085</v>
      </c>
      <c r="AL37" s="9">
        <v>14.383015859944686</v>
      </c>
      <c r="AM37" s="9">
        <v>14.642170032252677</v>
      </c>
      <c r="AN37" s="9">
        <v>15.091210033629295</v>
      </c>
      <c r="AO37" s="9">
        <v>15.068239367975245</v>
      </c>
      <c r="AP37" s="9">
        <v>14.876136600142647</v>
      </c>
      <c r="AQ37" s="9">
        <v>14.078335907828594</v>
      </c>
      <c r="AR37" s="9">
        <v>14.353352846671424</v>
      </c>
      <c r="AS37" s="9">
        <v>15.34456297622765</v>
      </c>
      <c r="AT37" s="9">
        <v>15.948861582819053</v>
      </c>
      <c r="AU37" s="9">
        <v>15.839795741447233</v>
      </c>
      <c r="AV37" s="9">
        <v>15.679374305189208</v>
      </c>
      <c r="AW37" s="9">
        <v>14.941470487232369</v>
      </c>
      <c r="AX37" s="9">
        <v>14.367946045287644</v>
      </c>
      <c r="AY37" s="24">
        <v>14.049303086678419</v>
      </c>
      <c r="AZ37" s="24">
        <v>15.556851882239286</v>
      </c>
      <c r="BA37" s="24">
        <v>15.204401392973846</v>
      </c>
      <c r="BB37" s="24">
        <v>15.161626966026825</v>
      </c>
      <c r="BC37" s="24">
        <v>15.378373060818937</v>
      </c>
      <c r="BD37" s="24">
        <v>15.669787551512124</v>
      </c>
      <c r="BE37" s="24">
        <v>15.578931904752832</v>
      </c>
      <c r="BF37" s="24">
        <v>16.080099737398633</v>
      </c>
      <c r="BG37" s="24">
        <v>16.236945647513537</v>
      </c>
      <c r="BH37" s="24">
        <v>16.435018165917263</v>
      </c>
      <c r="BI37" s="24">
        <v>15.969405665146525</v>
      </c>
      <c r="BJ37" s="24">
        <v>16.145007108814326</v>
      </c>
      <c r="BK37" s="25">
        <v>19.314644899318058</v>
      </c>
      <c r="BL37" s="25">
        <v>18.030470012064622</v>
      </c>
      <c r="BM37" s="25">
        <v>17.038146935092175</v>
      </c>
      <c r="BN37" s="24"/>
      <c r="BO37" s="24"/>
      <c r="BP37"/>
    </row>
    <row r="38" spans="1:68" s="124" customFormat="1" x14ac:dyDescent="0.2">
      <c r="A38" t="s">
        <v>113</v>
      </c>
      <c r="B38" s="22" t="s">
        <v>54</v>
      </c>
      <c r="C38" s="122"/>
      <c r="D38" s="122"/>
      <c r="E38" s="122"/>
      <c r="F38" s="122"/>
      <c r="G38" s="122"/>
      <c r="H38" s="122"/>
      <c r="I38" s="122"/>
      <c r="J38" s="122"/>
      <c r="K38" s="122"/>
      <c r="L38" s="122"/>
      <c r="M38" s="122"/>
      <c r="N38" s="122"/>
      <c r="O38" s="122"/>
      <c r="P38" s="122"/>
      <c r="Q38" s="122"/>
      <c r="R38" s="122"/>
      <c r="S38" s="122"/>
      <c r="T38" s="122"/>
      <c r="U38" s="122"/>
      <c r="V38" s="122"/>
      <c r="W38" s="9">
        <v>2.2445307171141553</v>
      </c>
      <c r="X38" s="9">
        <v>1.6474366465692145</v>
      </c>
      <c r="Y38" s="9">
        <v>1.7835655080816855</v>
      </c>
      <c r="Z38" s="9">
        <v>1.8439006584534068</v>
      </c>
      <c r="AA38" s="9">
        <v>2.2186383579419622</v>
      </c>
      <c r="AB38" s="9">
        <v>1.9494315881225781</v>
      </c>
      <c r="AC38" s="9">
        <v>2.094011613430955</v>
      </c>
      <c r="AD38" s="9">
        <v>2.1860617445112518</v>
      </c>
      <c r="AE38" s="9">
        <v>2.5530943962213417</v>
      </c>
      <c r="AF38" s="9">
        <v>3.084408909427891</v>
      </c>
      <c r="AG38" s="9">
        <v>3.7922457279114781</v>
      </c>
      <c r="AH38" s="9">
        <v>4.0544923423360055</v>
      </c>
      <c r="AI38" s="9">
        <v>4.1632919885694939</v>
      </c>
      <c r="AJ38" s="9">
        <v>3.970245999093156</v>
      </c>
      <c r="AK38" s="9">
        <v>3.6377712595628782</v>
      </c>
      <c r="AL38" s="9">
        <v>3.3625821111313901</v>
      </c>
      <c r="AM38" s="9">
        <v>4.5738282305361935</v>
      </c>
      <c r="AN38" s="9">
        <v>4.8298955722093142</v>
      </c>
      <c r="AO38" s="9">
        <v>5.0023005197047175</v>
      </c>
      <c r="AP38" s="9">
        <v>5.6949118940593753</v>
      </c>
      <c r="AQ38" s="9">
        <v>7.5127492642462972</v>
      </c>
      <c r="AR38" s="9">
        <v>8.1666032107654729</v>
      </c>
      <c r="AS38" s="9">
        <v>8.7340395857113418</v>
      </c>
      <c r="AT38" s="9">
        <v>9.674072534301736</v>
      </c>
      <c r="AU38" s="9">
        <v>9.9525384624600566</v>
      </c>
      <c r="AV38" s="9">
        <v>9.9210070881731607</v>
      </c>
      <c r="AW38" s="9">
        <v>10.206359966053411</v>
      </c>
      <c r="AX38" s="9">
        <v>10.769530548593751</v>
      </c>
      <c r="AY38" s="9">
        <v>10.977753167305336</v>
      </c>
      <c r="AZ38" s="9">
        <v>12.882743647992555</v>
      </c>
      <c r="BA38" s="9">
        <v>12.211633013116602</v>
      </c>
      <c r="BB38" s="9">
        <v>11.730271669547902</v>
      </c>
      <c r="BC38" s="9">
        <v>11.87941381820254</v>
      </c>
      <c r="BD38" s="9">
        <v>11.684268917513721</v>
      </c>
      <c r="BE38" s="9">
        <v>11.609568259274054</v>
      </c>
      <c r="BF38" s="9">
        <v>11.487790701547929</v>
      </c>
      <c r="BG38" s="9">
        <v>12.534035329430985</v>
      </c>
      <c r="BH38" s="9">
        <v>11.998777962540908</v>
      </c>
      <c r="BI38" s="9">
        <v>11.767379473332156</v>
      </c>
      <c r="BJ38" s="24">
        <v>12.428802249197648</v>
      </c>
      <c r="BK38" s="24"/>
      <c r="BL38" s="24"/>
      <c r="BM38" s="9"/>
      <c r="BN38" s="9"/>
      <c r="BO38" s="9"/>
      <c r="BP38"/>
    </row>
    <row r="39" spans="1:68" s="124" customFormat="1" x14ac:dyDescent="0.2">
      <c r="A39" s="22" t="s">
        <v>22</v>
      </c>
      <c r="B39" s="22" t="s">
        <v>53</v>
      </c>
      <c r="C39" s="122">
        <v>9.6920937562415528</v>
      </c>
      <c r="D39" s="122">
        <v>9.9389051545395759</v>
      </c>
      <c r="E39" s="122">
        <v>10.128760076307286</v>
      </c>
      <c r="F39" s="122">
        <v>10.622382872903327</v>
      </c>
      <c r="G39" s="122">
        <v>10.442020697224004</v>
      </c>
      <c r="H39" s="122">
        <v>11.068541939057445</v>
      </c>
      <c r="I39" s="122">
        <v>11.448251782592862</v>
      </c>
      <c r="J39" s="122">
        <v>11.752019657421199</v>
      </c>
      <c r="K39" s="122">
        <v>12.378540899254636</v>
      </c>
      <c r="L39" s="122">
        <v>12.378540899254636</v>
      </c>
      <c r="M39" s="122">
        <v>12.530424836668804</v>
      </c>
      <c r="N39" s="122">
        <v>12.407019137519795</v>
      </c>
      <c r="O39" s="122">
        <v>13.175931570679017</v>
      </c>
      <c r="P39" s="122">
        <v>12.786728981055214</v>
      </c>
      <c r="Q39" s="122">
        <v>14.163177163871104</v>
      </c>
      <c r="R39" s="122">
        <v>14.837162136146471</v>
      </c>
      <c r="S39" s="122">
        <v>15.36875591709606</v>
      </c>
      <c r="T39" s="122">
        <v>15.321292186654132</v>
      </c>
      <c r="U39" s="122">
        <v>15.625060061482467</v>
      </c>
      <c r="V39" s="122">
        <v>15.54911809277538</v>
      </c>
      <c r="W39" s="9">
        <v>15.587089077128924</v>
      </c>
      <c r="X39" s="9">
        <v>16.878992521282591</v>
      </c>
      <c r="Y39" s="9">
        <v>17.323775918838891</v>
      </c>
      <c r="Z39" s="9">
        <v>18.123444522281769</v>
      </c>
      <c r="AA39" s="9">
        <v>18.05555236318396</v>
      </c>
      <c r="AB39" s="9">
        <v>18.180682391458785</v>
      </c>
      <c r="AC39" s="9">
        <v>18.193367945186964</v>
      </c>
      <c r="AD39" s="9">
        <v>17.389482465633023</v>
      </c>
      <c r="AE39" s="9">
        <v>16.133198510605396</v>
      </c>
      <c r="AF39" s="9">
        <v>15.458077434909764</v>
      </c>
      <c r="AG39" s="9">
        <v>14.902776569799018</v>
      </c>
      <c r="AH39" s="9">
        <v>16.385297324075673</v>
      </c>
      <c r="AI39" s="9">
        <v>17.820619592077659</v>
      </c>
      <c r="AJ39" s="9">
        <v>18.423335952681601</v>
      </c>
      <c r="AK39" s="9">
        <v>17.719153228939501</v>
      </c>
      <c r="AL39" s="9">
        <v>16.574713868981164</v>
      </c>
      <c r="AM39" s="9">
        <v>16.392852395366667</v>
      </c>
      <c r="AN39" s="9">
        <v>16.527772892266306</v>
      </c>
      <c r="AO39" s="9">
        <v>16.925112286350188</v>
      </c>
      <c r="AP39" s="9">
        <v>16.735379788563002</v>
      </c>
      <c r="AQ39" s="9">
        <v>16.807110958496825</v>
      </c>
      <c r="AR39" s="9">
        <v>17.605943063134088</v>
      </c>
      <c r="AS39" s="9">
        <v>17.863876798839403</v>
      </c>
      <c r="AT39" s="9">
        <v>18.618650062942617</v>
      </c>
      <c r="AU39" s="9">
        <v>19.187835625232104</v>
      </c>
      <c r="AV39" s="9">
        <v>19.140867337405844</v>
      </c>
      <c r="AW39" s="9">
        <v>19.062984273989674</v>
      </c>
      <c r="AX39" s="9">
        <v>19.571282727083204</v>
      </c>
      <c r="AY39" s="24">
        <v>20.828139566653313</v>
      </c>
      <c r="AZ39" s="24">
        <v>22.924278794087442</v>
      </c>
      <c r="BA39" s="24">
        <v>23.069063863112056</v>
      </c>
      <c r="BB39" s="24">
        <v>22.851221853937297</v>
      </c>
      <c r="BC39" s="24">
        <v>22.951241520456634</v>
      </c>
      <c r="BD39" s="24">
        <v>22.22442412987678</v>
      </c>
      <c r="BE39" s="24">
        <v>21.685495905431136</v>
      </c>
      <c r="BF39" s="24">
        <v>21.278878529126459</v>
      </c>
      <c r="BG39" s="24">
        <v>20.615708741718613</v>
      </c>
      <c r="BH39" s="24">
        <v>20.211758150015491</v>
      </c>
      <c r="BI39" s="24">
        <v>19.724211379622229</v>
      </c>
      <c r="BJ39" s="29">
        <v>19.512828148505331</v>
      </c>
      <c r="BK39" s="24">
        <v>22.488084010878861</v>
      </c>
      <c r="BL39" s="25">
        <v>22.066884877703199</v>
      </c>
      <c r="BM39" s="125"/>
      <c r="BN39" s="24"/>
      <c r="BO39" s="24"/>
      <c r="BP39"/>
    </row>
    <row r="40" spans="1:68" s="124" customFormat="1" x14ac:dyDescent="0.2">
      <c r="A40" s="22" t="s">
        <v>21</v>
      </c>
      <c r="B40" s="22" t="s">
        <v>52</v>
      </c>
      <c r="C40" s="122">
        <v>6.9883017323070993</v>
      </c>
      <c r="D40" s="122">
        <v>7.6332276497514178</v>
      </c>
      <c r="E40" s="122">
        <v>7.5177185302091516</v>
      </c>
      <c r="F40" s="122">
        <v>7.6524791696751295</v>
      </c>
      <c r="G40" s="122">
        <v>7.5562215700565742</v>
      </c>
      <c r="H40" s="122">
        <v>7.5658473300184301</v>
      </c>
      <c r="I40" s="122">
        <v>8.2492762873101704</v>
      </c>
      <c r="J40" s="122">
        <v>7.893123168721516</v>
      </c>
      <c r="K40" s="122">
        <v>8.7594415652885118</v>
      </c>
      <c r="L40" s="122">
        <v>8.9712082844493342</v>
      </c>
      <c r="M40" s="122">
        <v>9.9915388404060188</v>
      </c>
      <c r="N40" s="122">
        <v>10.800102677201881</v>
      </c>
      <c r="O40" s="122">
        <v>10.963740596553423</v>
      </c>
      <c r="P40" s="122">
        <v>11.185133075676099</v>
      </c>
      <c r="Q40" s="122">
        <v>12.272843951365774</v>
      </c>
      <c r="R40" s="122">
        <v>13.957351944690487</v>
      </c>
      <c r="S40" s="122">
        <v>13.784088265377088</v>
      </c>
      <c r="T40" s="122">
        <v>13.524192746406989</v>
      </c>
      <c r="U40" s="122">
        <v>13.110285068047203</v>
      </c>
      <c r="V40" s="122">
        <v>13.322051787208023</v>
      </c>
      <c r="W40" s="9">
        <v>12.860016457331094</v>
      </c>
      <c r="X40" s="9">
        <v>13.200445600239053</v>
      </c>
      <c r="Y40" s="9">
        <v>13.618735817840037</v>
      </c>
      <c r="Z40" s="9">
        <v>13.783046282034798</v>
      </c>
      <c r="AA40" s="9">
        <v>12.893904998069928</v>
      </c>
      <c r="AB40" s="9">
        <v>12.587424855031177</v>
      </c>
      <c r="AC40" s="9">
        <v>12.923814768214056</v>
      </c>
      <c r="AD40" s="9">
        <v>12.8832672243269</v>
      </c>
      <c r="AE40" s="9">
        <v>12.845044661352329</v>
      </c>
      <c r="AF40" s="9">
        <v>12.833325291633003</v>
      </c>
      <c r="AG40" s="9">
        <v>13.196824158250726</v>
      </c>
      <c r="AH40" s="9">
        <v>14.165951247312009</v>
      </c>
      <c r="AI40" s="9">
        <v>14.846546407924183</v>
      </c>
      <c r="AJ40" s="9">
        <v>15.114452109874609</v>
      </c>
      <c r="AK40" s="9">
        <v>15.059759620687776</v>
      </c>
      <c r="AL40" s="9">
        <v>14.93968063358461</v>
      </c>
      <c r="AM40" s="9">
        <v>15.215217444204104</v>
      </c>
      <c r="AN40" s="9">
        <v>14.332775966718406</v>
      </c>
      <c r="AO40" s="9">
        <v>14.394581422251026</v>
      </c>
      <c r="AP40" s="9">
        <v>14.118664718748489</v>
      </c>
      <c r="AQ40" s="9">
        <v>14.123191680853045</v>
      </c>
      <c r="AR40" s="9">
        <v>14.698309641058108</v>
      </c>
      <c r="AS40" s="9">
        <v>15.535668701988541</v>
      </c>
      <c r="AT40" s="9">
        <v>15.800553722138119</v>
      </c>
      <c r="AU40" s="9">
        <v>15.662507897029865</v>
      </c>
      <c r="AV40" s="9">
        <v>15.492207890937202</v>
      </c>
      <c r="AW40" s="9">
        <v>15.541415359825933</v>
      </c>
      <c r="AX40" s="9">
        <v>15.67299636841466</v>
      </c>
      <c r="AY40" s="24">
        <v>16.24547802235347</v>
      </c>
      <c r="AZ40" s="24">
        <v>18.309411151856718</v>
      </c>
      <c r="BA40" s="24">
        <v>19.032739602090583</v>
      </c>
      <c r="BB40" s="24">
        <v>18.726180504273984</v>
      </c>
      <c r="BC40" s="24">
        <v>18.460481364937259</v>
      </c>
      <c r="BD40" s="24">
        <v>18.428102721262174</v>
      </c>
      <c r="BE40" s="24">
        <v>18.438641410175201</v>
      </c>
      <c r="BF40" s="24">
        <v>18.537385814432035</v>
      </c>
      <c r="BG40" s="24">
        <v>18.65780249966404</v>
      </c>
      <c r="BH40" s="24">
        <v>18.474291215273215</v>
      </c>
      <c r="BI40" s="24">
        <v>18.235088216353962</v>
      </c>
      <c r="BJ40" s="24">
        <v>18.262448554315849</v>
      </c>
      <c r="BK40" s="24">
        <v>23.942347386373811</v>
      </c>
      <c r="BL40" s="25">
        <v>22.679516071349081</v>
      </c>
      <c r="BM40" s="24"/>
      <c r="BN40" s="24"/>
      <c r="BO40" s="24"/>
      <c r="BP40"/>
    </row>
    <row r="41" spans="1:68" x14ac:dyDescent="0.2">
      <c r="A41" s="28"/>
      <c r="B41" s="28"/>
      <c r="C41" s="28"/>
      <c r="D41" s="28"/>
      <c r="E41" s="28"/>
      <c r="F41" s="28"/>
      <c r="G41" s="28"/>
      <c r="H41" s="28"/>
      <c r="I41" s="28"/>
      <c r="J41" s="28"/>
      <c r="K41" s="28"/>
      <c r="L41" s="28"/>
      <c r="M41" s="28"/>
      <c r="N41" s="28"/>
      <c r="O41" s="28"/>
      <c r="P41" s="28"/>
      <c r="Q41" s="28"/>
      <c r="R41" s="28"/>
      <c r="S41" s="28"/>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27"/>
      <c r="AZ41" s="27"/>
      <c r="BA41" s="27"/>
      <c r="BB41" s="27"/>
      <c r="BC41" s="26"/>
      <c r="BD41" s="26"/>
      <c r="BE41" s="26"/>
      <c r="BF41" s="26"/>
      <c r="BG41" s="26"/>
      <c r="BH41" s="26"/>
      <c r="BI41" s="26"/>
      <c r="BJ41" s="155"/>
      <c r="BK41" s="155"/>
      <c r="BL41" s="155"/>
      <c r="BM41" s="26"/>
      <c r="BN41" s="26"/>
      <c r="BO41" s="26"/>
    </row>
    <row r="42" spans="1:68" s="127" customFormat="1" x14ac:dyDescent="0.2">
      <c r="A42" s="126" t="s">
        <v>209</v>
      </c>
      <c r="B42" s="127" t="s">
        <v>100</v>
      </c>
      <c r="C42" s="128">
        <f t="shared" ref="C42:V42" si="0">C44*D42/D44</f>
        <v>7.7397074160480424</v>
      </c>
      <c r="D42" s="128">
        <f t="shared" si="0"/>
        <v>7.9243229083827593</v>
      </c>
      <c r="E42" s="128">
        <f t="shared" si="0"/>
        <v>8.1723103268021511</v>
      </c>
      <c r="F42" s="128">
        <f t="shared" si="0"/>
        <v>8.4644455912116694</v>
      </c>
      <c r="G42" s="128">
        <f t="shared" si="0"/>
        <v>8.4612748861350102</v>
      </c>
      <c r="H42" s="128">
        <f t="shared" si="0"/>
        <v>8.7739984924272658</v>
      </c>
      <c r="I42" s="128">
        <f t="shared" si="0"/>
        <v>9.3467602112516737</v>
      </c>
      <c r="J42" s="128">
        <f t="shared" si="0"/>
        <v>9.4787819103606878</v>
      </c>
      <c r="K42" s="128">
        <f t="shared" si="0"/>
        <v>9.8147177528552181</v>
      </c>
      <c r="L42" s="128">
        <f t="shared" si="0"/>
        <v>9.9782624406467892</v>
      </c>
      <c r="M42" s="128">
        <f t="shared" si="0"/>
        <v>10.275659018815755</v>
      </c>
      <c r="N42" s="128">
        <f t="shared" si="0"/>
        <v>10.726585174737981</v>
      </c>
      <c r="O42" s="128">
        <f t="shared" si="0"/>
        <v>11.137381455898717</v>
      </c>
      <c r="P42" s="128">
        <f t="shared" si="0"/>
        <v>11.312314033920314</v>
      </c>
      <c r="Q42" s="128">
        <f t="shared" si="0"/>
        <v>12.060174749799719</v>
      </c>
      <c r="R42" s="128">
        <f t="shared" si="0"/>
        <v>13.219540293208317</v>
      </c>
      <c r="S42" s="128">
        <f t="shared" si="0"/>
        <v>13.647319073277545</v>
      </c>
      <c r="T42" s="128">
        <f t="shared" si="0"/>
        <v>13.835701635760678</v>
      </c>
      <c r="U42" s="128">
        <f t="shared" si="0"/>
        <v>14.208012423200261</v>
      </c>
      <c r="V42" s="128">
        <f t="shared" si="0"/>
        <v>14.153726213472122</v>
      </c>
      <c r="W42" s="125">
        <v>14.360287856229199</v>
      </c>
      <c r="X42" s="128">
        <v>14.664137846766682</v>
      </c>
      <c r="Y42" s="128">
        <v>15.11872491131761</v>
      </c>
      <c r="Z42" s="128">
        <v>15.387682046961533</v>
      </c>
      <c r="AA42" s="128">
        <v>15.157963272864604</v>
      </c>
      <c r="AB42" s="128">
        <v>15.886875724994145</v>
      </c>
      <c r="AC42" s="128">
        <v>15.72275239612858</v>
      </c>
      <c r="AD42" s="128">
        <v>15.863193632030672</v>
      </c>
      <c r="AE42" s="128">
        <v>15.773438692388838</v>
      </c>
      <c r="AF42" s="128">
        <v>15.656702312792312</v>
      </c>
      <c r="AG42" s="128">
        <v>16.36440019207518</v>
      </c>
      <c r="AH42" s="128">
        <v>17.175267936122488</v>
      </c>
      <c r="AI42" s="128">
        <v>17.975044097894173</v>
      </c>
      <c r="AJ42" s="128">
        <v>18.473147400818601</v>
      </c>
      <c r="AK42" s="128">
        <v>18.268648027293953</v>
      </c>
      <c r="AL42" s="128">
        <v>17.993113092076111</v>
      </c>
      <c r="AM42" s="128">
        <v>17.980204460761161</v>
      </c>
      <c r="AN42" s="128">
        <v>17.645798441902361</v>
      </c>
      <c r="AO42" s="128">
        <v>17.704503633784078</v>
      </c>
      <c r="AP42" s="128">
        <v>17.624360475782328</v>
      </c>
      <c r="AQ42" s="128">
        <v>17.333305687302214</v>
      </c>
      <c r="AR42" s="128">
        <v>17.54004301770853</v>
      </c>
      <c r="AS42" s="128">
        <v>17.984622996792623</v>
      </c>
      <c r="AT42" s="128">
        <v>18.309996050565925</v>
      </c>
      <c r="AU42" s="128">
        <v>18.109329957796646</v>
      </c>
      <c r="AV42" s="128">
        <v>18.114375608436482</v>
      </c>
      <c r="AW42" s="128">
        <v>17.756584466209432</v>
      </c>
      <c r="AX42" s="128">
        <v>17.661951535492705</v>
      </c>
      <c r="AY42" s="128">
        <v>18.408865588487803</v>
      </c>
      <c r="AZ42" s="128">
        <v>20.592662943957016</v>
      </c>
      <c r="BA42" s="128">
        <v>20.405087437380072</v>
      </c>
      <c r="BB42" s="128">
        <v>20.051915419827008</v>
      </c>
      <c r="BC42" s="128">
        <v>20.145739130745074</v>
      </c>
      <c r="BD42" s="128">
        <v>20.212323218264757</v>
      </c>
      <c r="BE42" s="128">
        <v>20.165220190092249</v>
      </c>
      <c r="BF42" s="128">
        <v>20.073176663911266</v>
      </c>
      <c r="BG42" s="128">
        <v>20.053441113902135</v>
      </c>
      <c r="BH42" s="128">
        <v>19.770764578211743</v>
      </c>
      <c r="BI42" s="128">
        <v>19.681604947137028</v>
      </c>
      <c r="BJ42" s="128">
        <v>20.101167150527353</v>
      </c>
      <c r="BK42" s="128">
        <v>22.960820572933489</v>
      </c>
      <c r="BL42" s="128">
        <v>21.978403763557449</v>
      </c>
      <c r="BM42" s="128">
        <v>21.093849593005064</v>
      </c>
    </row>
    <row r="43" spans="1:68" x14ac:dyDescent="0.2">
      <c r="A43" s="22"/>
      <c r="AQ43" s="5"/>
      <c r="AR43" s="5"/>
      <c r="AS43" s="5"/>
      <c r="AT43" s="5"/>
      <c r="AU43" s="5"/>
      <c r="AV43" s="5"/>
      <c r="AW43" s="5"/>
      <c r="AX43" s="5"/>
      <c r="AY43" s="5"/>
      <c r="AZ43" s="5"/>
      <c r="BA43" s="5"/>
      <c r="BB43" s="5"/>
      <c r="BC43" s="5"/>
      <c r="BD43" s="5"/>
      <c r="BE43" s="5"/>
      <c r="BF43" s="5"/>
      <c r="BG43" s="5"/>
      <c r="BH43" s="5"/>
      <c r="BI43" s="5"/>
      <c r="BJ43" s="13"/>
      <c r="BK43" s="13"/>
      <c r="BL43" s="13"/>
      <c r="BM43" s="5"/>
    </row>
    <row r="44" spans="1:68" x14ac:dyDescent="0.2">
      <c r="A44" s="22" t="s">
        <v>210</v>
      </c>
      <c r="C44" s="5">
        <f>AVERAGE(C3:C6,C13:C15,C19,C21:C22,C28:C30,C36,C39:C40)</f>
        <v>9.4112958453086009</v>
      </c>
      <c r="D44" s="5">
        <f t="shared" ref="D44:S44" si="1">AVERAGE(D3:D6,D13:D15,D19,D21:D22,D28:D30,D36,D39:D40)</f>
        <v>9.6357837907297323</v>
      </c>
      <c r="E44" s="5">
        <f t="shared" si="1"/>
        <v>9.9373304558943598</v>
      </c>
      <c r="F44" s="5">
        <f t="shared" si="1"/>
        <v>10.292559827292134</v>
      </c>
      <c r="G44" s="5">
        <f t="shared" si="1"/>
        <v>10.288704327089015</v>
      </c>
      <c r="H44" s="5">
        <f t="shared" si="1"/>
        <v>10.668968621127538</v>
      </c>
      <c r="I44" s="5">
        <f t="shared" si="1"/>
        <v>11.365432931076398</v>
      </c>
      <c r="J44" s="5">
        <f t="shared" si="1"/>
        <v>11.525968103987324</v>
      </c>
      <c r="K44" s="5">
        <f t="shared" si="1"/>
        <v>11.93445791229759</v>
      </c>
      <c r="L44" s="5">
        <f t="shared" si="1"/>
        <v>12.133324272225318</v>
      </c>
      <c r="M44" s="5">
        <f t="shared" si="1"/>
        <v>12.494951273102274</v>
      </c>
      <c r="N44" s="5">
        <f t="shared" si="1"/>
        <v>13.043266503852784</v>
      </c>
      <c r="O44" s="5">
        <f t="shared" si="1"/>
        <v>13.542784783592918</v>
      </c>
      <c r="P44" s="5">
        <f t="shared" si="1"/>
        <v>13.755498540876577</v>
      </c>
      <c r="Q44" s="5">
        <f t="shared" si="1"/>
        <v>14.664878969603325</v>
      </c>
      <c r="R44" s="5">
        <f t="shared" si="1"/>
        <v>16.074639253209316</v>
      </c>
      <c r="S44" s="5">
        <f t="shared" si="1"/>
        <v>16.594807838294201</v>
      </c>
      <c r="T44" s="5">
        <f>AVERAGE(T3:T6,T13:T15,T19,T21:T22,T28:T30,T36,T39:T40)</f>
        <v>16.823876449331099</v>
      </c>
      <c r="U44" s="5">
        <f>AVERAGE(U3:U6,U13:U15,U19,U21:U22,U28:U30,U36,U39:U40)</f>
        <v>17.27659730538419</v>
      </c>
      <c r="V44" s="5">
        <f>AVERAGE(V3:V6,V13:V15,V19,V21:V22,V28:V30,V36,V39:V40)</f>
        <v>17.210586595597842</v>
      </c>
      <c r="W44" s="5">
        <f>AVERAGE(W3:W6,W13:W15,W19,W21:W22,W28:W30,W36,W39:W40)</f>
        <v>17.461760525796929</v>
      </c>
      <c r="AY44" s="10"/>
      <c r="AZ44" s="10"/>
      <c r="BJ44" s="13"/>
    </row>
    <row r="46" spans="1:68" x14ac:dyDescent="0.2">
      <c r="AL46" s="5"/>
      <c r="AM46" s="5"/>
      <c r="AN46" s="5"/>
      <c r="AO46" s="5"/>
      <c r="AP46" s="5"/>
      <c r="AQ46" s="5"/>
      <c r="AR46" s="5"/>
      <c r="AS46" s="5"/>
      <c r="AT46" s="5"/>
      <c r="AU46" s="5"/>
      <c r="AV46" s="5"/>
      <c r="AW46" s="5"/>
      <c r="AX46" s="5"/>
      <c r="AY46" s="5"/>
      <c r="AZ46" s="5"/>
      <c r="BA46" s="5"/>
      <c r="BB46" s="5"/>
      <c r="BC46" s="5"/>
      <c r="BD46" s="5"/>
      <c r="BE46" s="6"/>
    </row>
    <row r="47" spans="1:68" x14ac:dyDescent="0.2">
      <c r="A47" s="129" t="s">
        <v>211</v>
      </c>
      <c r="W47" s="9"/>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3"/>
      <c r="BK47" s="13"/>
      <c r="BL47" s="13"/>
      <c r="BM47" s="5"/>
    </row>
    <row r="48" spans="1:68" x14ac:dyDescent="0.2">
      <c r="AL48" s="5"/>
      <c r="AM48" s="5"/>
      <c r="AN48" s="5"/>
      <c r="AO48" s="5"/>
      <c r="AP48" s="5"/>
      <c r="AQ48" s="5"/>
      <c r="AR48" s="5"/>
      <c r="AS48" s="5"/>
      <c r="AT48" s="5"/>
      <c r="AU48" s="5"/>
      <c r="AV48" s="5"/>
      <c r="AW48" s="5"/>
      <c r="AX48" s="5"/>
      <c r="AY48" s="5"/>
      <c r="AZ48" s="5"/>
      <c r="BA48" s="5"/>
      <c r="BB48" s="5"/>
      <c r="BC48" s="5"/>
      <c r="BD48" s="5"/>
      <c r="BE48" s="5"/>
      <c r="BF48" s="5"/>
      <c r="BG48" s="5"/>
      <c r="BH48" s="5"/>
      <c r="BI48" s="5"/>
      <c r="BJ48" s="13"/>
      <c r="BK48" s="13"/>
    </row>
    <row r="49" spans="3:65" x14ac:dyDescent="0.2">
      <c r="C49" s="20"/>
      <c r="D49" s="20"/>
      <c r="E49" s="20"/>
      <c r="F49" s="20"/>
      <c r="G49" s="20"/>
      <c r="H49" s="20"/>
      <c r="I49" s="20"/>
      <c r="J49" s="20"/>
      <c r="K49" s="20"/>
      <c r="L49" s="20"/>
      <c r="M49" s="20"/>
      <c r="N49" s="20"/>
      <c r="O49" s="20"/>
      <c r="P49" s="20"/>
      <c r="Q49" s="20"/>
      <c r="R49" s="20"/>
      <c r="S49" s="20"/>
      <c r="T49" s="20"/>
      <c r="U49" s="20"/>
      <c r="V49" s="20"/>
      <c r="W49" s="130"/>
    </row>
    <row r="50" spans="3:65" x14ac:dyDescent="0.2">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24"/>
      <c r="BK50" s="24"/>
      <c r="BL50" s="24"/>
      <c r="BM50" s="9"/>
    </row>
  </sheetData>
  <pageMargins left="0.7" right="0.7" top="0.75" bottom="0.75" header="0.3" footer="0.3"/>
  <pageSetup paperSize="9" scale="2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26039-2DD9-4971-81CF-EC03A6BD8407}">
  <sheetPr>
    <pageSetUpPr fitToPage="1"/>
  </sheetPr>
  <dimension ref="A1:AB32"/>
  <sheetViews>
    <sheetView zoomScaleNormal="100" workbookViewId="0"/>
  </sheetViews>
  <sheetFormatPr defaultRowHeight="12.75" x14ac:dyDescent="0.2"/>
  <cols>
    <col min="12" max="12" width="2.5703125" style="1" customWidth="1"/>
    <col min="13" max="28" width="9.140625" style="1"/>
  </cols>
  <sheetData>
    <row r="1" spans="1:26" x14ac:dyDescent="0.2">
      <c r="A1" s="1"/>
      <c r="B1" s="1"/>
      <c r="C1" s="1"/>
      <c r="D1" s="1"/>
      <c r="E1" s="1"/>
      <c r="F1" s="1"/>
      <c r="G1" s="1"/>
      <c r="H1" s="1"/>
      <c r="I1" s="1"/>
      <c r="J1" s="1"/>
      <c r="K1" s="1"/>
    </row>
    <row r="2" spans="1:26" x14ac:dyDescent="0.2">
      <c r="A2" s="1"/>
      <c r="B2" s="1"/>
      <c r="C2" s="1"/>
      <c r="D2" s="1"/>
      <c r="E2" s="1"/>
      <c r="F2" s="1"/>
      <c r="G2" s="1"/>
      <c r="H2" s="1"/>
      <c r="I2" s="1"/>
      <c r="J2" s="1"/>
      <c r="K2" s="1"/>
    </row>
    <row r="3" spans="1:26" ht="27.75" customHeight="1" x14ac:dyDescent="0.2">
      <c r="A3" s="135" t="s">
        <v>194</v>
      </c>
      <c r="B3" s="135"/>
      <c r="C3" s="135"/>
      <c r="D3" s="135"/>
      <c r="E3" s="135"/>
      <c r="F3" s="135"/>
      <c r="G3" s="135"/>
      <c r="H3" s="135"/>
      <c r="I3" s="135"/>
      <c r="J3" s="135"/>
      <c r="K3" s="135"/>
      <c r="P3" s="135" t="s">
        <v>195</v>
      </c>
      <c r="Q3" s="135"/>
      <c r="R3" s="135"/>
      <c r="S3" s="135"/>
      <c r="T3" s="135"/>
      <c r="U3" s="135"/>
      <c r="V3" s="135"/>
      <c r="W3" s="135"/>
      <c r="X3" s="135"/>
      <c r="Y3" s="135"/>
      <c r="Z3" s="135"/>
    </row>
    <row r="4" spans="1:26" ht="46.5" customHeight="1" x14ac:dyDescent="0.2">
      <c r="A4" s="136" t="s">
        <v>2</v>
      </c>
      <c r="B4" s="137"/>
      <c r="C4" s="137"/>
      <c r="D4" s="137"/>
      <c r="E4" s="137"/>
      <c r="F4" s="137"/>
      <c r="G4" s="137"/>
      <c r="H4" s="137"/>
      <c r="I4" s="137"/>
      <c r="J4" s="137"/>
      <c r="K4" s="137"/>
      <c r="P4" s="136" t="s">
        <v>176</v>
      </c>
      <c r="Q4" s="137"/>
      <c r="R4" s="137"/>
      <c r="S4" s="137"/>
      <c r="T4" s="137"/>
      <c r="U4" s="137"/>
      <c r="V4" s="137"/>
      <c r="W4" s="137"/>
      <c r="X4" s="137"/>
      <c r="Y4" s="137"/>
      <c r="Z4" s="137"/>
    </row>
    <row r="5" spans="1:26" x14ac:dyDescent="0.2">
      <c r="A5" s="1"/>
      <c r="B5" s="1"/>
      <c r="C5" s="1"/>
      <c r="D5" s="1"/>
      <c r="E5" s="1"/>
      <c r="F5" s="1"/>
      <c r="G5" s="1"/>
      <c r="H5" s="1"/>
      <c r="I5" s="1"/>
      <c r="J5" s="1"/>
      <c r="K5" s="1"/>
    </row>
    <row r="6" spans="1:26" x14ac:dyDescent="0.2">
      <c r="A6" s="1"/>
      <c r="B6" s="1"/>
      <c r="C6" s="1"/>
      <c r="D6" s="1"/>
      <c r="E6" s="1"/>
      <c r="F6" s="1"/>
      <c r="G6" s="1"/>
      <c r="H6" s="1"/>
      <c r="I6" s="1"/>
      <c r="J6" s="1"/>
      <c r="K6" s="1"/>
    </row>
    <row r="7" spans="1:26" x14ac:dyDescent="0.2">
      <c r="A7" s="1"/>
      <c r="B7" s="1"/>
      <c r="C7" s="1"/>
      <c r="D7" s="1"/>
      <c r="E7" s="1"/>
      <c r="F7" s="1"/>
      <c r="G7" s="1"/>
      <c r="H7" s="1"/>
      <c r="I7" s="1"/>
      <c r="J7" s="1"/>
      <c r="K7" s="1"/>
    </row>
    <row r="8" spans="1:26" x14ac:dyDescent="0.2">
      <c r="A8" s="1"/>
      <c r="B8" s="1"/>
      <c r="C8" s="1"/>
      <c r="D8" s="1"/>
      <c r="E8" s="1"/>
      <c r="F8" s="1"/>
      <c r="G8" s="1"/>
      <c r="H8" s="1"/>
      <c r="I8" s="1"/>
      <c r="J8" s="1"/>
      <c r="K8" s="1"/>
    </row>
    <row r="9" spans="1:26" x14ac:dyDescent="0.2">
      <c r="A9" s="1"/>
      <c r="B9" s="1"/>
      <c r="C9" s="1"/>
      <c r="D9" s="1"/>
      <c r="E9" s="1"/>
      <c r="F9" s="1"/>
      <c r="G9" s="1"/>
      <c r="H9" s="1"/>
      <c r="I9" s="1"/>
      <c r="J9" s="1"/>
      <c r="K9" s="1"/>
    </row>
    <row r="10" spans="1:26" x14ac:dyDescent="0.2">
      <c r="A10" s="1"/>
      <c r="B10" s="1"/>
      <c r="C10" s="1"/>
      <c r="D10" s="1"/>
      <c r="E10" s="1"/>
      <c r="F10" s="1"/>
      <c r="G10" s="1"/>
      <c r="H10" s="1"/>
      <c r="I10" s="1"/>
      <c r="J10" s="1"/>
      <c r="K10" s="1"/>
    </row>
    <row r="11" spans="1:26" x14ac:dyDescent="0.2">
      <c r="A11" s="1"/>
      <c r="B11" s="1"/>
      <c r="C11" s="1"/>
      <c r="D11" s="1"/>
      <c r="E11" s="1"/>
      <c r="F11" s="1"/>
      <c r="G11" s="1"/>
      <c r="H11" s="1"/>
      <c r="I11" s="1"/>
      <c r="J11" s="1"/>
      <c r="K11" s="1"/>
    </row>
    <row r="12" spans="1:26" x14ac:dyDescent="0.2">
      <c r="A12" s="1"/>
      <c r="B12" s="1"/>
      <c r="C12" s="1"/>
      <c r="D12" s="1"/>
      <c r="E12" s="1"/>
      <c r="F12" s="1"/>
      <c r="G12" s="1"/>
      <c r="H12" s="1"/>
      <c r="I12" s="1"/>
      <c r="J12" s="1"/>
      <c r="K12" s="1"/>
    </row>
    <row r="13" spans="1:26" x14ac:dyDescent="0.2">
      <c r="A13" s="1"/>
      <c r="B13" s="1"/>
      <c r="C13" s="1"/>
      <c r="D13" s="1"/>
      <c r="E13" s="1"/>
      <c r="F13" s="1"/>
      <c r="G13" s="1"/>
      <c r="H13" s="1"/>
      <c r="I13" s="1"/>
      <c r="J13" s="1"/>
      <c r="K13" s="1"/>
    </row>
    <row r="14" spans="1:26" x14ac:dyDescent="0.2">
      <c r="A14" s="1"/>
      <c r="B14" s="1"/>
      <c r="C14" s="1"/>
      <c r="D14" s="1"/>
      <c r="E14" s="1"/>
      <c r="F14" s="1"/>
      <c r="G14" s="1"/>
      <c r="H14" s="1"/>
      <c r="I14" s="1"/>
      <c r="J14" s="1"/>
      <c r="K14" s="1"/>
    </row>
    <row r="15" spans="1:26" x14ac:dyDescent="0.2">
      <c r="A15" s="1"/>
      <c r="B15" s="1"/>
      <c r="C15" s="1"/>
      <c r="D15" s="1"/>
      <c r="E15" s="1"/>
      <c r="F15" s="1"/>
      <c r="G15" s="1"/>
      <c r="H15" s="1"/>
      <c r="I15" s="1"/>
      <c r="J15" s="1"/>
      <c r="K15" s="1"/>
    </row>
    <row r="16" spans="1:26" x14ac:dyDescent="0.2">
      <c r="A16" s="1"/>
      <c r="B16" s="1"/>
      <c r="C16" s="1"/>
      <c r="D16" s="1"/>
      <c r="E16" s="1"/>
      <c r="F16" s="1"/>
      <c r="G16" s="1"/>
      <c r="H16" s="1"/>
      <c r="I16" s="1"/>
      <c r="J16" s="1"/>
      <c r="K16" s="1"/>
    </row>
    <row r="17" spans="1:26" x14ac:dyDescent="0.2">
      <c r="A17" s="1"/>
      <c r="B17" s="1"/>
      <c r="C17" s="1"/>
      <c r="D17" s="1"/>
      <c r="E17" s="1"/>
      <c r="F17" s="1"/>
      <c r="G17" s="1"/>
      <c r="H17" s="1"/>
      <c r="I17" s="1"/>
      <c r="J17" s="1"/>
      <c r="K17" s="1"/>
    </row>
    <row r="18" spans="1:26" x14ac:dyDescent="0.2">
      <c r="A18" s="1"/>
      <c r="B18" s="1"/>
      <c r="C18" s="1"/>
      <c r="D18" s="1"/>
      <c r="E18" s="1"/>
      <c r="F18" s="1"/>
      <c r="G18" s="1"/>
      <c r="H18" s="1"/>
      <c r="I18" s="1"/>
      <c r="J18" s="1"/>
      <c r="K18" s="1"/>
    </row>
    <row r="19" spans="1:26" x14ac:dyDescent="0.2">
      <c r="A19" s="140"/>
      <c r="B19" s="141"/>
      <c r="C19" s="141"/>
      <c r="D19" s="141"/>
      <c r="E19" s="141"/>
      <c r="F19" s="141"/>
      <c r="G19" s="141"/>
      <c r="H19" s="141"/>
      <c r="I19" s="141"/>
      <c r="J19" s="141"/>
      <c r="K19" s="141"/>
    </row>
    <row r="20" spans="1:26" x14ac:dyDescent="0.2">
      <c r="A20" s="1"/>
      <c r="B20" s="1"/>
      <c r="C20" s="1"/>
      <c r="D20" s="1"/>
      <c r="E20" s="1"/>
      <c r="F20" s="1"/>
      <c r="G20" s="1"/>
      <c r="H20" s="1"/>
      <c r="I20" s="1"/>
      <c r="J20" s="1"/>
      <c r="K20" s="1"/>
    </row>
    <row r="21" spans="1:26" x14ac:dyDescent="0.2">
      <c r="A21" s="1"/>
      <c r="B21" s="1"/>
      <c r="C21" s="1"/>
      <c r="D21" s="1"/>
      <c r="E21" s="1"/>
      <c r="F21" s="1"/>
      <c r="G21" s="1"/>
      <c r="H21" s="1"/>
      <c r="I21" s="1"/>
      <c r="J21" s="1"/>
      <c r="K21" s="1"/>
    </row>
    <row r="22" spans="1:26" x14ac:dyDescent="0.2">
      <c r="A22" s="1"/>
      <c r="B22" s="1"/>
      <c r="C22" s="1"/>
      <c r="D22" s="1"/>
      <c r="E22" s="1"/>
      <c r="F22" s="1"/>
      <c r="G22" s="1"/>
      <c r="H22" s="1"/>
      <c r="I22" s="1"/>
      <c r="J22" s="1"/>
      <c r="K22" s="1"/>
    </row>
    <row r="23" spans="1:26" x14ac:dyDescent="0.2">
      <c r="A23" s="1"/>
      <c r="B23" s="1"/>
      <c r="C23" s="1"/>
      <c r="D23" s="1"/>
      <c r="E23" s="1"/>
      <c r="F23" s="1"/>
      <c r="G23" s="1"/>
      <c r="H23" s="1"/>
      <c r="I23" s="1"/>
      <c r="J23" s="1"/>
      <c r="K23" s="1"/>
    </row>
    <row r="24" spans="1:26" x14ac:dyDescent="0.2">
      <c r="A24" s="138" t="s">
        <v>1</v>
      </c>
      <c r="B24" s="139"/>
      <c r="C24" s="139"/>
      <c r="D24" s="139"/>
      <c r="E24" s="139"/>
      <c r="F24" s="139"/>
      <c r="G24" s="139"/>
      <c r="H24" s="139"/>
      <c r="I24" s="1"/>
      <c r="J24" s="1"/>
      <c r="K24" s="1"/>
      <c r="P24" s="138" t="s">
        <v>1</v>
      </c>
      <c r="Q24" s="139"/>
      <c r="R24" s="139"/>
      <c r="S24" s="139"/>
      <c r="T24" s="139"/>
      <c r="U24" s="139"/>
      <c r="V24" s="139"/>
      <c r="W24" s="139"/>
    </row>
    <row r="25" spans="1:26" ht="148.5" customHeight="1" x14ac:dyDescent="0.2">
      <c r="A25" s="138" t="s">
        <v>205</v>
      </c>
      <c r="B25" s="138"/>
      <c r="C25" s="138"/>
      <c r="D25" s="138"/>
      <c r="E25" s="138"/>
      <c r="F25" s="138"/>
      <c r="G25" s="138"/>
      <c r="H25" s="138"/>
      <c r="I25" s="139"/>
      <c r="J25" s="139"/>
      <c r="K25" s="139"/>
      <c r="P25" s="138" t="s">
        <v>206</v>
      </c>
      <c r="Q25" s="138"/>
      <c r="R25" s="138"/>
      <c r="S25" s="138"/>
      <c r="T25" s="138"/>
      <c r="U25" s="138"/>
      <c r="V25" s="138"/>
      <c r="W25" s="138"/>
      <c r="X25" s="139"/>
      <c r="Y25" s="139"/>
      <c r="Z25" s="139"/>
    </row>
    <row r="26" spans="1:26" x14ac:dyDescent="0.2">
      <c r="A26" s="3" t="s">
        <v>0</v>
      </c>
      <c r="B26" s="2"/>
      <c r="C26" s="2"/>
      <c r="D26" s="2"/>
      <c r="E26" s="2"/>
      <c r="F26" s="2"/>
      <c r="G26" s="2"/>
      <c r="H26" s="2"/>
      <c r="I26" s="1"/>
      <c r="J26" s="1"/>
      <c r="K26" s="1"/>
      <c r="P26" s="3" t="s">
        <v>181</v>
      </c>
      <c r="Q26" s="57"/>
      <c r="R26" s="57"/>
      <c r="S26" s="57"/>
      <c r="T26" s="57"/>
      <c r="U26" s="57"/>
      <c r="V26" s="57"/>
      <c r="W26" s="57"/>
    </row>
    <row r="27" spans="1:26" x14ac:dyDescent="0.2">
      <c r="A27" s="1"/>
      <c r="B27" s="1"/>
      <c r="C27" s="1"/>
      <c r="D27" s="1"/>
      <c r="E27" s="1"/>
      <c r="F27" s="1"/>
      <c r="G27" s="1"/>
      <c r="H27" s="1"/>
      <c r="I27" s="1"/>
      <c r="J27" s="1"/>
      <c r="K27" s="1"/>
    </row>
    <row r="28" spans="1:26" x14ac:dyDescent="0.2">
      <c r="A28" s="1"/>
      <c r="B28" s="1"/>
      <c r="C28" s="1"/>
      <c r="D28" s="1"/>
      <c r="E28" s="1"/>
      <c r="F28" s="1"/>
      <c r="G28" s="1"/>
      <c r="H28" s="1"/>
      <c r="I28" s="1"/>
      <c r="J28" s="1"/>
      <c r="K28" s="1"/>
    </row>
    <row r="29" spans="1:26" x14ac:dyDescent="0.2">
      <c r="A29" s="1"/>
      <c r="B29" s="1"/>
      <c r="C29" s="1"/>
      <c r="D29" s="1"/>
      <c r="E29" s="1"/>
      <c r="F29" s="1"/>
      <c r="G29" s="1"/>
      <c r="H29" s="1"/>
      <c r="I29" s="1"/>
      <c r="J29" s="1"/>
      <c r="K29" s="1"/>
    </row>
    <row r="32" spans="1:26" ht="12" customHeight="1" x14ac:dyDescent="0.2"/>
  </sheetData>
  <mergeCells count="9">
    <mergeCell ref="P3:Z3"/>
    <mergeCell ref="P4:Z4"/>
    <mergeCell ref="P24:W24"/>
    <mergeCell ref="P25:Z25"/>
    <mergeCell ref="A3:K3"/>
    <mergeCell ref="A19:K19"/>
    <mergeCell ref="A24:H24"/>
    <mergeCell ref="A25:K25"/>
    <mergeCell ref="A4:K4"/>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2293-588C-4586-8D41-F04F833D2C38}">
  <dimension ref="A2:Y16"/>
  <sheetViews>
    <sheetView zoomScale="90" zoomScaleNormal="90" workbookViewId="0">
      <selection activeCell="Y7" sqref="Y7"/>
    </sheetView>
  </sheetViews>
  <sheetFormatPr defaultRowHeight="12.75" x14ac:dyDescent="0.2"/>
  <cols>
    <col min="1" max="1" width="41.5703125" customWidth="1"/>
    <col min="2" max="24" width="7" customWidth="1"/>
    <col min="25" max="25" width="17.28515625" customWidth="1"/>
  </cols>
  <sheetData>
    <row r="2" spans="1:25" x14ac:dyDescent="0.2">
      <c r="A2" t="s">
        <v>94</v>
      </c>
      <c r="Y2" t="s">
        <v>177</v>
      </c>
    </row>
    <row r="3" spans="1:25" x14ac:dyDescent="0.2">
      <c r="A3" t="s">
        <v>100</v>
      </c>
      <c r="B3" s="35">
        <v>2000</v>
      </c>
      <c r="C3" s="35">
        <v>2001</v>
      </c>
      <c r="D3" s="35">
        <v>2002</v>
      </c>
      <c r="E3" s="35">
        <v>2003</v>
      </c>
      <c r="F3" s="35">
        <v>2004</v>
      </c>
      <c r="G3" s="34">
        <v>2005</v>
      </c>
      <c r="H3" s="34">
        <v>2006</v>
      </c>
      <c r="I3" s="34">
        <v>2007</v>
      </c>
      <c r="J3" s="34">
        <v>2008</v>
      </c>
      <c r="K3" s="34">
        <v>2009</v>
      </c>
      <c r="L3" s="34">
        <v>2010</v>
      </c>
      <c r="M3" s="34">
        <v>2011</v>
      </c>
      <c r="N3" s="34">
        <v>2012</v>
      </c>
      <c r="O3" s="34">
        <v>2013</v>
      </c>
      <c r="P3" s="34">
        <v>2014</v>
      </c>
      <c r="Q3" s="34">
        <v>2015</v>
      </c>
      <c r="R3" s="34">
        <v>2016</v>
      </c>
      <c r="S3" s="34">
        <v>2017</v>
      </c>
      <c r="T3" s="34">
        <v>2018</v>
      </c>
      <c r="U3" s="34">
        <v>2019</v>
      </c>
      <c r="V3" s="34">
        <v>2020</v>
      </c>
      <c r="W3" s="34">
        <v>2021</v>
      </c>
      <c r="X3" s="34">
        <v>2022</v>
      </c>
      <c r="Y3" t="s">
        <v>139</v>
      </c>
    </row>
    <row r="4" spans="1:25" x14ac:dyDescent="0.2">
      <c r="A4" t="s">
        <v>93</v>
      </c>
      <c r="B4" s="6">
        <v>63.376964341075279</v>
      </c>
      <c r="C4" s="6">
        <v>65.789612241233186</v>
      </c>
      <c r="D4" s="6">
        <v>69.231821291185611</v>
      </c>
      <c r="E4" s="6">
        <v>72.253007702143734</v>
      </c>
      <c r="F4" s="6">
        <v>74.60397642589858</v>
      </c>
      <c r="G4" s="6">
        <v>77.722951100178406</v>
      </c>
      <c r="H4" s="15">
        <v>80.186116043671305</v>
      </c>
      <c r="I4" s="15">
        <v>83.970655926407701</v>
      </c>
      <c r="J4" s="15">
        <v>87.527761091605981</v>
      </c>
      <c r="K4" s="15">
        <v>93.702189600524974</v>
      </c>
      <c r="L4" s="15">
        <v>94.104694093365822</v>
      </c>
      <c r="M4" s="15">
        <v>92.746213979518942</v>
      </c>
      <c r="N4" s="15">
        <v>92.767102464025001</v>
      </c>
      <c r="O4" s="15">
        <v>94.119078936485167</v>
      </c>
      <c r="P4" s="15">
        <v>96.541925463152154</v>
      </c>
      <c r="Q4" s="15">
        <v>100</v>
      </c>
      <c r="R4" s="15">
        <v>102.91955823784112</v>
      </c>
      <c r="S4" s="15">
        <v>105.04641002669896</v>
      </c>
      <c r="T4" s="15">
        <v>108.42586143898561</v>
      </c>
      <c r="U4" s="15">
        <v>113.69065338728157</v>
      </c>
      <c r="V4" s="15">
        <v>126.50124635235979</v>
      </c>
      <c r="W4" s="15">
        <v>131.10758539886135</v>
      </c>
      <c r="X4" s="15">
        <v>127.86827330427357</v>
      </c>
      <c r="Y4" t="s">
        <v>178</v>
      </c>
    </row>
    <row r="5" spans="1:25" x14ac:dyDescent="0.2">
      <c r="A5" t="s">
        <v>92</v>
      </c>
      <c r="B5" s="6">
        <v>73.274456198458154</v>
      </c>
      <c r="C5" s="6">
        <v>75.325005862740397</v>
      </c>
      <c r="D5" s="6">
        <v>77.207765274098193</v>
      </c>
      <c r="E5" s="6">
        <v>79.265713638418788</v>
      </c>
      <c r="F5" s="6">
        <v>82.518154908609262</v>
      </c>
      <c r="G5" s="15">
        <v>85.513048422915048</v>
      </c>
      <c r="H5" s="15">
        <v>89.57093346276487</v>
      </c>
      <c r="I5" s="15">
        <v>93.775929612127584</v>
      </c>
      <c r="J5" s="15">
        <v>94.430463535092045</v>
      </c>
      <c r="K5" s="15">
        <v>90.011973116095149</v>
      </c>
      <c r="L5" s="15">
        <v>91.734732808351168</v>
      </c>
      <c r="M5" s="15">
        <v>93.406661644671601</v>
      </c>
      <c r="N5" s="15">
        <v>93.832359908625492</v>
      </c>
      <c r="O5" s="15">
        <v>94.817840119404551</v>
      </c>
      <c r="P5" s="15">
        <v>96.961598628854773</v>
      </c>
      <c r="Q5" s="15">
        <v>100</v>
      </c>
      <c r="R5" s="15">
        <v>102.49306541501937</v>
      </c>
      <c r="S5" s="15">
        <v>105.82990647814719</v>
      </c>
      <c r="T5" s="15">
        <v>109.0794172099768</v>
      </c>
      <c r="U5" s="15">
        <v>111.73414596517705</v>
      </c>
      <c r="V5" s="15">
        <v>107.51121500533212</v>
      </c>
      <c r="W5" s="15">
        <v>113.76654278725485</v>
      </c>
      <c r="X5" s="15">
        <v>118.00632470289145</v>
      </c>
      <c r="Y5" t="s">
        <v>179</v>
      </c>
    </row>
    <row r="6" spans="1:25" x14ac:dyDescent="0.2">
      <c r="A6" t="s">
        <v>38</v>
      </c>
      <c r="B6" s="5">
        <v>17.333305687302214</v>
      </c>
      <c r="C6" s="5">
        <v>17.54004301770853</v>
      </c>
      <c r="D6" s="5">
        <v>17.984622996792623</v>
      </c>
      <c r="E6" s="5">
        <v>18.309996050565925</v>
      </c>
      <c r="F6" s="5">
        <v>18.109329957796646</v>
      </c>
      <c r="G6" s="5">
        <v>18.114375608436482</v>
      </c>
      <c r="H6" s="5">
        <v>17.756584466209432</v>
      </c>
      <c r="I6" s="5">
        <v>17.661951535492705</v>
      </c>
      <c r="J6" s="5">
        <v>18.408865588487803</v>
      </c>
      <c r="K6" s="5">
        <v>20.592662943957016</v>
      </c>
      <c r="L6" s="5">
        <v>20.405087437380072</v>
      </c>
      <c r="M6" s="5">
        <v>20.051915419827008</v>
      </c>
      <c r="N6" s="5">
        <v>20.145739130745074</v>
      </c>
      <c r="O6" s="5">
        <v>20.212323218264757</v>
      </c>
      <c r="P6" s="5">
        <v>20.165220190092249</v>
      </c>
      <c r="Q6" s="5">
        <v>20.073176663911266</v>
      </c>
      <c r="R6" s="5">
        <v>20.053441113902135</v>
      </c>
      <c r="S6" s="5">
        <v>19.770764578211743</v>
      </c>
      <c r="T6" s="5">
        <v>19.681604947137028</v>
      </c>
      <c r="U6" s="5">
        <v>20.101167150527353</v>
      </c>
      <c r="V6" s="5">
        <v>22.960820572933489</v>
      </c>
      <c r="W6" s="5">
        <v>21.978403763557449</v>
      </c>
      <c r="X6" s="5">
        <v>21.093849593005064</v>
      </c>
      <c r="Y6" t="s">
        <v>180</v>
      </c>
    </row>
    <row r="7" spans="1:25" x14ac:dyDescent="0.2">
      <c r="K7" s="6"/>
      <c r="L7" s="6"/>
      <c r="M7" s="6"/>
      <c r="N7" s="6"/>
      <c r="O7" s="6"/>
      <c r="P7" s="6"/>
      <c r="Q7" s="6"/>
      <c r="R7" s="6"/>
      <c r="S7" s="6"/>
      <c r="T7" s="6"/>
      <c r="U7" s="6"/>
      <c r="V7" s="6"/>
      <c r="W7" s="6"/>
      <c r="X7" s="6"/>
    </row>
    <row r="8" spans="1:25" x14ac:dyDescent="0.2">
      <c r="A8" s="3" t="s">
        <v>0</v>
      </c>
      <c r="K8" s="6"/>
      <c r="L8" s="6"/>
      <c r="M8" s="6"/>
      <c r="N8" s="6"/>
      <c r="O8" s="6"/>
      <c r="P8" s="6"/>
      <c r="Q8" s="6"/>
      <c r="R8" s="6"/>
      <c r="S8" s="6"/>
      <c r="T8" s="6"/>
      <c r="U8" s="6"/>
      <c r="V8" s="6"/>
      <c r="W8" s="6"/>
      <c r="X8" s="6"/>
    </row>
    <row r="10" spans="1:25" x14ac:dyDescent="0.2">
      <c r="V10" s="6"/>
    </row>
    <row r="12" spans="1:25" x14ac:dyDescent="0.2">
      <c r="A12" t="s">
        <v>91</v>
      </c>
      <c r="V12">
        <v>250</v>
      </c>
      <c r="W12">
        <v>250</v>
      </c>
      <c r="X12">
        <v>250</v>
      </c>
    </row>
    <row r="13" spans="1:25" x14ac:dyDescent="0.2">
      <c r="A13" t="s">
        <v>90</v>
      </c>
      <c r="R13">
        <v>0</v>
      </c>
      <c r="S13">
        <v>0</v>
      </c>
      <c r="T13">
        <v>0</v>
      </c>
      <c r="U13">
        <v>0</v>
      </c>
      <c r="V13">
        <v>0</v>
      </c>
      <c r="W13">
        <v>0</v>
      </c>
      <c r="X13">
        <v>0</v>
      </c>
    </row>
    <row r="16" spans="1:25" x14ac:dyDescent="0.2">
      <c r="V16" s="1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5C5ED-0CDA-4BB4-90C8-5AD0FE4FFF57}">
  <dimension ref="A1:AK60"/>
  <sheetViews>
    <sheetView workbookViewId="0">
      <selection activeCell="AA46" sqref="AA46"/>
    </sheetView>
  </sheetViews>
  <sheetFormatPr defaultRowHeight="12.75" x14ac:dyDescent="0.2"/>
  <cols>
    <col min="27" max="27" width="12.28515625" style="10" customWidth="1"/>
    <col min="28" max="32" width="9.140625" style="10"/>
    <col min="34" max="34" width="12.85546875" bestFit="1" customWidth="1"/>
    <col min="35" max="35" width="13.5703125" bestFit="1" customWidth="1"/>
  </cols>
  <sheetData>
    <row r="1" spans="1:37" ht="28.5" customHeight="1" x14ac:dyDescent="0.2">
      <c r="A1" s="135" t="s">
        <v>207</v>
      </c>
      <c r="B1" s="135"/>
      <c r="C1" s="135"/>
      <c r="D1" s="135"/>
      <c r="E1" s="135"/>
      <c r="F1" s="135"/>
      <c r="G1" s="135"/>
      <c r="H1" s="135"/>
      <c r="I1" s="142"/>
      <c r="J1" s="142"/>
      <c r="K1" s="142"/>
      <c r="L1" s="1"/>
      <c r="M1" s="135" t="s">
        <v>204</v>
      </c>
      <c r="N1" s="135"/>
      <c r="O1" s="135"/>
      <c r="P1" s="135"/>
      <c r="Q1" s="135"/>
      <c r="R1" s="135"/>
      <c r="S1" s="135"/>
      <c r="T1" s="135"/>
      <c r="U1" s="142"/>
      <c r="V1" s="142"/>
      <c r="W1" s="142"/>
      <c r="AC1" s="27">
        <v>2019</v>
      </c>
      <c r="AD1" s="27" t="s">
        <v>107</v>
      </c>
      <c r="AE1" s="27" t="s">
        <v>108</v>
      </c>
      <c r="AF1" s="156" t="s">
        <v>109</v>
      </c>
      <c r="AH1" s="58" t="s">
        <v>186</v>
      </c>
      <c r="AI1" s="58" t="s">
        <v>187</v>
      </c>
    </row>
    <row r="2" spans="1:37" x14ac:dyDescent="0.2">
      <c r="A2" s="143" t="s">
        <v>106</v>
      </c>
      <c r="B2" s="143"/>
      <c r="C2" s="143"/>
      <c r="D2" s="143"/>
      <c r="E2" s="143"/>
      <c r="F2" s="143"/>
      <c r="G2" s="143"/>
      <c r="H2" s="143"/>
      <c r="I2" s="144"/>
      <c r="J2" s="144"/>
      <c r="K2" s="144"/>
      <c r="L2" s="1"/>
      <c r="M2" s="143" t="s">
        <v>184</v>
      </c>
      <c r="N2" s="143"/>
      <c r="O2" s="143"/>
      <c r="P2" s="143"/>
      <c r="Q2" s="143"/>
      <c r="R2" s="143"/>
      <c r="S2" s="143"/>
      <c r="T2" s="143"/>
      <c r="U2" s="144"/>
      <c r="V2" s="144"/>
      <c r="W2" s="144"/>
      <c r="AA2" s="10" t="s">
        <v>89</v>
      </c>
      <c r="AC2" s="27">
        <v>2019</v>
      </c>
      <c r="AD2" s="27" t="s">
        <v>107</v>
      </c>
      <c r="AE2" s="27" t="s">
        <v>108</v>
      </c>
      <c r="AF2" s="156" t="s">
        <v>109</v>
      </c>
      <c r="AH2" s="58" t="s">
        <v>110</v>
      </c>
      <c r="AI2" s="58" t="s">
        <v>111</v>
      </c>
    </row>
    <row r="3" spans="1:37" x14ac:dyDescent="0.2">
      <c r="A3" s="1"/>
      <c r="B3" s="1"/>
      <c r="C3" s="1"/>
      <c r="D3" s="1"/>
      <c r="E3" s="1"/>
      <c r="F3" s="1"/>
      <c r="G3" s="1"/>
      <c r="H3" s="1"/>
      <c r="I3" s="1"/>
      <c r="J3" s="1"/>
      <c r="K3" s="1"/>
      <c r="L3" s="97"/>
      <c r="M3" s="1"/>
      <c r="N3" s="1"/>
      <c r="O3" s="1"/>
      <c r="P3" s="1"/>
      <c r="Q3" s="1"/>
      <c r="R3" s="1"/>
      <c r="S3" s="1"/>
      <c r="T3" s="1"/>
      <c r="U3" s="1"/>
      <c r="V3" s="1"/>
      <c r="W3" s="1"/>
      <c r="X3" s="19"/>
      <c r="Y3" s="19"/>
      <c r="Z3" s="5"/>
      <c r="AA3" s="10" t="s">
        <v>12</v>
      </c>
      <c r="AB3" s="10" t="s">
        <v>79</v>
      </c>
      <c r="AC3" s="13">
        <v>30.739281316060399</v>
      </c>
      <c r="AD3" s="13">
        <v>34.87576015665406</v>
      </c>
      <c r="AE3" s="13">
        <v>32.661156882303921</v>
      </c>
      <c r="AF3" s="13">
        <v>31.632904142990011</v>
      </c>
      <c r="AI3" s="5">
        <f>AF3</f>
        <v>31.632904142990011</v>
      </c>
      <c r="AK3" t="s">
        <v>12</v>
      </c>
    </row>
    <row r="4" spans="1:37" x14ac:dyDescent="0.2">
      <c r="A4" s="1"/>
      <c r="B4" s="1"/>
      <c r="C4" s="1"/>
      <c r="D4" s="1"/>
      <c r="E4" s="1"/>
      <c r="F4" s="1"/>
      <c r="G4" s="1"/>
      <c r="H4" s="1"/>
      <c r="I4" s="1"/>
      <c r="J4" s="1"/>
      <c r="K4" s="1"/>
      <c r="L4" s="97"/>
      <c r="M4" s="1"/>
      <c r="N4" s="1"/>
      <c r="O4" s="1"/>
      <c r="P4" s="1"/>
      <c r="Q4" s="1"/>
      <c r="R4" s="1"/>
      <c r="S4" s="1"/>
      <c r="T4" s="1"/>
      <c r="U4" s="1"/>
      <c r="V4" s="1"/>
      <c r="W4" s="1"/>
      <c r="X4" s="19"/>
      <c r="Y4" s="19"/>
      <c r="Z4" s="5"/>
      <c r="AA4" s="10" t="s">
        <v>13</v>
      </c>
      <c r="AB4" s="10" t="s">
        <v>80</v>
      </c>
      <c r="AC4" s="13">
        <v>29.419023383418502</v>
      </c>
      <c r="AD4" s="13">
        <v>31.000465010549398</v>
      </c>
      <c r="AE4" s="13">
        <v>30.341619910946712</v>
      </c>
      <c r="AF4" s="13">
        <v>29.02046854378823</v>
      </c>
      <c r="AI4" s="5">
        <f t="shared" ref="AI4:AI39" si="0">AF4</f>
        <v>29.02046854378823</v>
      </c>
      <c r="AK4" t="s">
        <v>154</v>
      </c>
    </row>
    <row r="5" spans="1:37" x14ac:dyDescent="0.2">
      <c r="A5" s="1"/>
      <c r="B5" s="1"/>
      <c r="C5" s="1"/>
      <c r="D5" s="1"/>
      <c r="E5" s="1"/>
      <c r="F5" s="1"/>
      <c r="G5" s="1"/>
      <c r="H5" s="1"/>
      <c r="I5" s="1"/>
      <c r="J5" s="1"/>
      <c r="K5" s="1"/>
      <c r="L5" s="97"/>
      <c r="M5" s="1"/>
      <c r="N5" s="1"/>
      <c r="O5" s="1"/>
      <c r="P5" s="1"/>
      <c r="Q5" s="1"/>
      <c r="R5" s="1"/>
      <c r="S5" s="1"/>
      <c r="T5" s="1"/>
      <c r="U5" s="1"/>
      <c r="V5" s="1"/>
      <c r="W5" s="1"/>
      <c r="X5" s="19"/>
      <c r="Y5" s="19"/>
      <c r="Z5" s="5"/>
      <c r="AA5" s="10" t="s">
        <v>15</v>
      </c>
      <c r="AB5" s="10" t="s">
        <v>81</v>
      </c>
      <c r="AC5" s="13">
        <v>28.436355806246901</v>
      </c>
      <c r="AD5" s="13">
        <v>29.347191136911583</v>
      </c>
      <c r="AE5" s="13">
        <v>28.273014223453597</v>
      </c>
      <c r="AF5" s="13">
        <v>26.164406275489004</v>
      </c>
      <c r="AI5" s="5">
        <f t="shared" si="0"/>
        <v>26.164406275489004</v>
      </c>
      <c r="AK5" t="s">
        <v>153</v>
      </c>
    </row>
    <row r="6" spans="1:37" x14ac:dyDescent="0.2">
      <c r="A6" s="1"/>
      <c r="B6" s="1"/>
      <c r="C6" s="1"/>
      <c r="D6" s="1"/>
      <c r="E6" s="1"/>
      <c r="F6" s="1"/>
      <c r="G6" s="1"/>
      <c r="H6" s="1"/>
      <c r="I6" s="1"/>
      <c r="J6" s="1"/>
      <c r="K6" s="1"/>
      <c r="L6" s="97"/>
      <c r="M6" s="1"/>
      <c r="N6" s="1"/>
      <c r="O6" s="1"/>
      <c r="P6" s="1"/>
      <c r="Q6" s="1"/>
      <c r="R6" s="1"/>
      <c r="S6" s="1"/>
      <c r="T6" s="1"/>
      <c r="U6" s="1"/>
      <c r="V6" s="1"/>
      <c r="W6" s="1"/>
      <c r="X6" s="19"/>
      <c r="Y6" s="19"/>
      <c r="Z6" s="5"/>
      <c r="AA6" s="10" t="s">
        <v>18</v>
      </c>
      <c r="AB6" s="10" t="s">
        <v>85</v>
      </c>
      <c r="AC6" s="13">
        <v>28.218191492256899</v>
      </c>
      <c r="AD6" s="13">
        <v>32.280193726929639</v>
      </c>
      <c r="AE6" s="13">
        <v>29.705429656858641</v>
      </c>
      <c r="AF6" s="13">
        <v>28.965308949967806</v>
      </c>
      <c r="AI6" s="5">
        <f t="shared" si="0"/>
        <v>28.965308949967806</v>
      </c>
      <c r="AK6" t="s">
        <v>152</v>
      </c>
    </row>
    <row r="7" spans="1:37" x14ac:dyDescent="0.2">
      <c r="A7" s="1"/>
      <c r="B7" s="1"/>
      <c r="C7" s="1"/>
      <c r="D7" s="1"/>
      <c r="E7" s="1"/>
      <c r="F7" s="1"/>
      <c r="G7" s="1"/>
      <c r="H7" s="1"/>
      <c r="I7" s="1"/>
      <c r="J7" s="1"/>
      <c r="K7" s="1"/>
      <c r="L7" s="97"/>
      <c r="M7" s="1"/>
      <c r="N7" s="1"/>
      <c r="O7" s="1"/>
      <c r="P7" s="1"/>
      <c r="Q7" s="1"/>
      <c r="R7" s="1"/>
      <c r="S7" s="1"/>
      <c r="T7" s="1"/>
      <c r="U7" s="1"/>
      <c r="V7" s="1"/>
      <c r="W7" s="1"/>
      <c r="X7" s="19"/>
      <c r="Y7" s="19"/>
      <c r="Z7" s="5"/>
      <c r="AA7" s="10" t="s">
        <v>5</v>
      </c>
      <c r="AB7" s="10" t="s">
        <v>72</v>
      </c>
      <c r="AC7" s="13">
        <v>27.731579471023402</v>
      </c>
      <c r="AD7" s="13">
        <v>32.628012116340457</v>
      </c>
      <c r="AE7" s="13">
        <v>30.732454495999807</v>
      </c>
      <c r="AF7" s="13">
        <v>30.058805767894487</v>
      </c>
      <c r="AI7" s="5">
        <f t="shared" si="0"/>
        <v>30.058805767894487</v>
      </c>
      <c r="AK7" t="s">
        <v>151</v>
      </c>
    </row>
    <row r="8" spans="1:37" x14ac:dyDescent="0.2">
      <c r="A8" s="1"/>
      <c r="B8" s="1"/>
      <c r="C8" s="1"/>
      <c r="D8" s="1"/>
      <c r="E8" s="1"/>
      <c r="F8" s="1"/>
      <c r="G8" s="1"/>
      <c r="H8" s="1"/>
      <c r="I8" s="1"/>
      <c r="J8" s="1"/>
      <c r="K8" s="1"/>
      <c r="L8" s="97"/>
      <c r="M8" s="1"/>
      <c r="N8" s="1"/>
      <c r="O8" s="1"/>
      <c r="P8" s="1"/>
      <c r="Q8" s="1"/>
      <c r="R8" s="1"/>
      <c r="S8" s="1"/>
      <c r="T8" s="1"/>
      <c r="U8" s="1"/>
      <c r="V8" s="1"/>
      <c r="W8" s="1"/>
      <c r="X8" s="19"/>
      <c r="Y8" s="19"/>
      <c r="Z8" s="5"/>
      <c r="AA8" s="10" t="s">
        <v>19</v>
      </c>
      <c r="AB8" s="10" t="s">
        <v>86</v>
      </c>
      <c r="AC8" s="13">
        <v>27.7083526438606</v>
      </c>
      <c r="AD8" s="13">
        <v>31.108195621595748</v>
      </c>
      <c r="AE8" s="13">
        <v>31.060938579572245</v>
      </c>
      <c r="AF8" s="13">
        <v>29.355940526349343</v>
      </c>
      <c r="AI8" s="5">
        <f t="shared" si="0"/>
        <v>29.355940526349343</v>
      </c>
      <c r="AK8" t="s">
        <v>150</v>
      </c>
    </row>
    <row r="9" spans="1:37" x14ac:dyDescent="0.2">
      <c r="A9" s="1"/>
      <c r="B9" s="1"/>
      <c r="C9" s="1"/>
      <c r="D9" s="1"/>
      <c r="E9" s="1"/>
      <c r="F9" s="1"/>
      <c r="G9" s="1"/>
      <c r="H9" s="1"/>
      <c r="I9" s="1"/>
      <c r="J9" s="1"/>
      <c r="K9" s="1"/>
      <c r="L9" s="97"/>
      <c r="M9" s="1"/>
      <c r="N9" s="1"/>
      <c r="O9" s="1"/>
      <c r="P9" s="1"/>
      <c r="Q9" s="1"/>
      <c r="R9" s="1"/>
      <c r="S9" s="1"/>
      <c r="T9" s="1"/>
      <c r="U9" s="1"/>
      <c r="V9" s="1"/>
      <c r="W9" s="1"/>
      <c r="X9" s="19"/>
      <c r="Y9" s="19"/>
      <c r="Z9" s="5"/>
      <c r="AA9" s="10" t="s">
        <v>11</v>
      </c>
      <c r="AB9" s="10" t="s">
        <v>78</v>
      </c>
      <c r="AC9" s="13">
        <v>25.589535656672702</v>
      </c>
      <c r="AD9" s="13">
        <v>27.937942410995937</v>
      </c>
      <c r="AE9" s="13">
        <v>27.639022776957052</v>
      </c>
      <c r="AF9" s="13">
        <v>26.721696527608565</v>
      </c>
      <c r="AI9" s="5">
        <f t="shared" si="0"/>
        <v>26.721696527608565</v>
      </c>
      <c r="AK9" t="s">
        <v>149</v>
      </c>
    </row>
    <row r="10" spans="1:37" x14ac:dyDescent="0.2">
      <c r="A10" s="1"/>
      <c r="B10" s="1"/>
      <c r="C10" s="1"/>
      <c r="D10" s="1"/>
      <c r="E10" s="1"/>
      <c r="F10" s="1"/>
      <c r="G10" s="1"/>
      <c r="H10" s="1"/>
      <c r="I10" s="1"/>
      <c r="J10" s="1"/>
      <c r="K10" s="1"/>
      <c r="L10" s="97"/>
      <c r="M10" s="1"/>
      <c r="N10" s="1"/>
      <c r="O10" s="1"/>
      <c r="P10" s="1"/>
      <c r="Q10" s="1"/>
      <c r="R10" s="1"/>
      <c r="S10" s="1"/>
      <c r="T10" s="1"/>
      <c r="U10" s="1"/>
      <c r="V10" s="1"/>
      <c r="W10" s="1"/>
      <c r="X10" s="19"/>
      <c r="Y10" s="19"/>
      <c r="Z10" s="5"/>
      <c r="AA10" s="10" t="s">
        <v>63</v>
      </c>
      <c r="AB10" s="10" t="s">
        <v>62</v>
      </c>
      <c r="AC10" s="13">
        <v>25.278231628999301</v>
      </c>
      <c r="AD10" s="13">
        <v>28.158882620594301</v>
      </c>
      <c r="AE10" s="13">
        <v>24.362169180761018</v>
      </c>
      <c r="AF10" s="13">
        <v>20.675913927879382</v>
      </c>
      <c r="AI10" s="5">
        <f t="shared" si="0"/>
        <v>20.675913927879382</v>
      </c>
      <c r="AK10" t="s">
        <v>148</v>
      </c>
    </row>
    <row r="11" spans="1:37" x14ac:dyDescent="0.2">
      <c r="A11" s="1"/>
      <c r="B11" s="1"/>
      <c r="C11" s="1"/>
      <c r="D11" s="1"/>
      <c r="E11" s="1"/>
      <c r="F11" s="1"/>
      <c r="G11" s="1"/>
      <c r="H11" s="1"/>
      <c r="I11" s="1"/>
      <c r="J11" s="1"/>
      <c r="K11" s="1"/>
      <c r="L11" s="97"/>
      <c r="M11" s="1"/>
      <c r="N11" s="1"/>
      <c r="O11" s="1"/>
      <c r="P11" s="1"/>
      <c r="Q11" s="1"/>
      <c r="R11" s="1"/>
      <c r="S11" s="1"/>
      <c r="T11" s="1"/>
      <c r="U11" s="1"/>
      <c r="V11" s="1"/>
      <c r="W11" s="1"/>
      <c r="X11" s="19"/>
      <c r="Y11" s="19"/>
      <c r="Z11" s="5"/>
      <c r="AA11" s="10" t="s">
        <v>10</v>
      </c>
      <c r="AB11" s="10" t="s">
        <v>77</v>
      </c>
      <c r="AC11" s="13">
        <v>25.082008638374798</v>
      </c>
      <c r="AD11" s="13">
        <v>27.86021378802505</v>
      </c>
      <c r="AE11" s="13">
        <v>26.099545168132092</v>
      </c>
      <c r="AF11" s="13">
        <v>24.115356754140301</v>
      </c>
      <c r="AI11" s="5">
        <f t="shared" si="0"/>
        <v>24.115356754140301</v>
      </c>
      <c r="AK11" t="s">
        <v>147</v>
      </c>
    </row>
    <row r="12" spans="1:37" x14ac:dyDescent="0.2">
      <c r="A12" s="1"/>
      <c r="B12" s="1"/>
      <c r="C12" s="1"/>
      <c r="D12" s="1"/>
      <c r="E12" s="1"/>
      <c r="F12" s="1"/>
      <c r="G12" s="1"/>
      <c r="H12" s="1"/>
      <c r="I12" s="1"/>
      <c r="J12" s="1"/>
      <c r="K12" s="1"/>
      <c r="L12" s="97"/>
      <c r="M12" s="1"/>
      <c r="N12" s="1"/>
      <c r="O12" s="1"/>
      <c r="P12" s="1"/>
      <c r="Q12" s="1"/>
      <c r="R12" s="1"/>
      <c r="S12" s="1"/>
      <c r="T12" s="1"/>
      <c r="U12" s="1"/>
      <c r="V12" s="1"/>
      <c r="W12" s="1"/>
      <c r="X12" s="19"/>
      <c r="Y12" s="19"/>
      <c r="Z12" s="5"/>
      <c r="AA12" s="10" t="s">
        <v>24</v>
      </c>
      <c r="AB12" s="10" t="s">
        <v>57</v>
      </c>
      <c r="AC12" s="13">
        <v>25.072467315999301</v>
      </c>
      <c r="AD12" s="13">
        <v>25.855378083231408</v>
      </c>
      <c r="AE12" s="13">
        <v>24.90033056179789</v>
      </c>
      <c r="AF12" s="13">
        <v>23.670573401406315</v>
      </c>
      <c r="AI12" s="5">
        <f t="shared" si="0"/>
        <v>23.670573401406315</v>
      </c>
      <c r="AK12" t="s">
        <v>146</v>
      </c>
    </row>
    <row r="13" spans="1:37" x14ac:dyDescent="0.2">
      <c r="A13" s="1"/>
      <c r="B13" s="1"/>
      <c r="C13" s="1"/>
      <c r="D13" s="1"/>
      <c r="E13" s="1"/>
      <c r="F13" s="1"/>
      <c r="G13" s="1"/>
      <c r="H13" s="1"/>
      <c r="I13" s="1"/>
      <c r="J13" s="1"/>
      <c r="K13" s="1"/>
      <c r="L13" s="97"/>
      <c r="M13" s="1"/>
      <c r="N13" s="1"/>
      <c r="O13" s="1"/>
      <c r="P13" s="1"/>
      <c r="Q13" s="1"/>
      <c r="R13" s="1"/>
      <c r="S13" s="1"/>
      <c r="T13" s="1"/>
      <c r="U13" s="1"/>
      <c r="V13" s="1"/>
      <c r="W13" s="1"/>
      <c r="X13" s="19"/>
      <c r="Y13" s="19"/>
      <c r="Z13" s="5"/>
      <c r="AA13" s="10" t="s">
        <v>25</v>
      </c>
      <c r="AB13" s="10" t="s">
        <v>58</v>
      </c>
      <c r="AC13" s="13">
        <v>24.647372536976398</v>
      </c>
      <c r="AD13" s="13">
        <v>31.183623264328315</v>
      </c>
      <c r="AE13" s="13">
        <v>29.537503782535179</v>
      </c>
      <c r="AF13" s="13">
        <v>28.085676454688134</v>
      </c>
      <c r="AI13" s="5">
        <f t="shared" si="0"/>
        <v>28.085676454688134</v>
      </c>
      <c r="AK13" t="s">
        <v>145</v>
      </c>
    </row>
    <row r="14" spans="1:37" x14ac:dyDescent="0.2">
      <c r="A14" s="1"/>
      <c r="B14" s="1"/>
      <c r="C14" s="1"/>
      <c r="D14" s="1"/>
      <c r="E14" s="1"/>
      <c r="F14" s="1"/>
      <c r="G14" s="1"/>
      <c r="H14" s="1"/>
      <c r="I14" s="1"/>
      <c r="J14" s="1"/>
      <c r="K14" s="1"/>
      <c r="L14" s="97"/>
      <c r="M14" s="1"/>
      <c r="N14" s="1"/>
      <c r="O14" s="1"/>
      <c r="P14" s="1"/>
      <c r="Q14" s="1"/>
      <c r="R14" s="1"/>
      <c r="S14" s="1"/>
      <c r="T14" s="1"/>
      <c r="U14" s="1"/>
      <c r="V14" s="1"/>
      <c r="W14" s="1"/>
      <c r="X14" s="19"/>
      <c r="Y14" s="19"/>
      <c r="Z14" s="5"/>
      <c r="AA14" s="10" t="s">
        <v>31</v>
      </c>
      <c r="AB14" s="10" t="s">
        <v>64</v>
      </c>
      <c r="AC14" s="13">
        <v>23.6422582550044</v>
      </c>
      <c r="AD14" s="13">
        <v>21.97793322650373</v>
      </c>
      <c r="AE14" s="13">
        <v>20.824747403039044</v>
      </c>
      <c r="AF14" s="13"/>
      <c r="AH14" s="5">
        <f>AE14</f>
        <v>20.824747403039044</v>
      </c>
      <c r="AI14" s="5"/>
      <c r="AK14" t="s">
        <v>144</v>
      </c>
    </row>
    <row r="15" spans="1:37" x14ac:dyDescent="0.2">
      <c r="A15" s="1"/>
      <c r="B15" s="1"/>
      <c r="C15" s="1"/>
      <c r="D15" s="1"/>
      <c r="E15" s="1"/>
      <c r="F15" s="1"/>
      <c r="G15" s="1"/>
      <c r="H15" s="1"/>
      <c r="I15" s="1"/>
      <c r="J15" s="1"/>
      <c r="K15" s="1"/>
      <c r="L15" s="97"/>
      <c r="M15" s="1"/>
      <c r="N15" s="1"/>
      <c r="O15" s="1"/>
      <c r="P15" s="1"/>
      <c r="Q15" s="1"/>
      <c r="R15" s="1"/>
      <c r="S15" s="1"/>
      <c r="T15" s="1"/>
      <c r="U15" s="1"/>
      <c r="V15" s="1"/>
      <c r="W15" s="1"/>
      <c r="X15" s="19"/>
      <c r="Y15" s="19"/>
      <c r="Z15" s="5"/>
      <c r="AA15" s="10" t="s">
        <v>71</v>
      </c>
      <c r="AB15" s="10" t="s">
        <v>70</v>
      </c>
      <c r="AC15" s="13">
        <v>22.765216230990799</v>
      </c>
      <c r="AD15" s="13">
        <v>24.942838889869755</v>
      </c>
      <c r="AE15" s="13"/>
      <c r="AF15" s="13"/>
      <c r="AI15" s="5"/>
      <c r="AK15" t="s">
        <v>143</v>
      </c>
    </row>
    <row r="16" spans="1:37" x14ac:dyDescent="0.2">
      <c r="A16" s="1"/>
      <c r="B16" s="1"/>
      <c r="C16" s="1"/>
      <c r="D16" s="1"/>
      <c r="E16" s="1"/>
      <c r="F16" s="1"/>
      <c r="G16" s="1"/>
      <c r="H16" s="1"/>
      <c r="I16" s="1"/>
      <c r="J16" s="1"/>
      <c r="K16" s="1"/>
      <c r="L16" s="97"/>
      <c r="M16" s="1"/>
      <c r="N16" s="1"/>
      <c r="O16" s="1"/>
      <c r="P16" s="1"/>
      <c r="Q16" s="1"/>
      <c r="R16" s="1"/>
      <c r="S16" s="1"/>
      <c r="T16" s="1"/>
      <c r="U16" s="1"/>
      <c r="V16" s="1"/>
      <c r="W16" s="1"/>
      <c r="X16" s="19"/>
      <c r="Y16" s="19"/>
      <c r="Z16" s="5"/>
      <c r="AA16" s="10" t="s">
        <v>28</v>
      </c>
      <c r="AB16" s="10" t="s">
        <v>60</v>
      </c>
      <c r="AC16" s="13">
        <v>22.3412781247895</v>
      </c>
      <c r="AD16" s="13">
        <v>25.113172976510938</v>
      </c>
      <c r="AE16" s="13">
        <v>24.797744735918688</v>
      </c>
      <c r="AF16" s="13">
        <v>24.638630380526479</v>
      </c>
      <c r="AI16" s="5">
        <f t="shared" si="0"/>
        <v>24.638630380526479</v>
      </c>
      <c r="AK16" t="s">
        <v>28</v>
      </c>
    </row>
    <row r="17" spans="1:37" x14ac:dyDescent="0.2">
      <c r="A17" s="1"/>
      <c r="B17" s="1"/>
      <c r="C17" s="1"/>
      <c r="D17" s="1"/>
      <c r="E17" s="1"/>
      <c r="F17" s="1"/>
      <c r="G17" s="1"/>
      <c r="H17" s="1"/>
      <c r="I17" s="1"/>
      <c r="J17" s="1"/>
      <c r="K17" s="1"/>
      <c r="L17" s="97"/>
      <c r="M17" s="1"/>
      <c r="N17" s="1"/>
      <c r="O17" s="1"/>
      <c r="P17" s="1"/>
      <c r="Q17" s="1"/>
      <c r="R17" s="1"/>
      <c r="S17" s="1"/>
      <c r="T17" s="1"/>
      <c r="U17" s="1"/>
      <c r="V17" s="1"/>
      <c r="W17" s="1"/>
      <c r="X17" s="19"/>
      <c r="Y17" s="19"/>
      <c r="Z17" s="5"/>
      <c r="AA17" s="10" t="s">
        <v>33</v>
      </c>
      <c r="AB17" s="10" t="s">
        <v>68</v>
      </c>
      <c r="AC17" s="13">
        <v>21.616853641640802</v>
      </c>
      <c r="AD17" s="13">
        <v>23.919998528910842</v>
      </c>
      <c r="AE17" s="13">
        <v>21.594957156247421</v>
      </c>
      <c r="AF17" s="13">
        <v>21.872435149528442</v>
      </c>
      <c r="AI17" s="5">
        <f t="shared" si="0"/>
        <v>21.872435149528442</v>
      </c>
      <c r="AK17" t="s">
        <v>33</v>
      </c>
    </row>
    <row r="18" spans="1:37" x14ac:dyDescent="0.2">
      <c r="A18" s="1"/>
      <c r="B18" s="1"/>
      <c r="C18" s="1"/>
      <c r="D18" s="1"/>
      <c r="E18" s="1"/>
      <c r="F18" s="1"/>
      <c r="G18" s="1"/>
      <c r="H18" s="1"/>
      <c r="I18" s="1"/>
      <c r="J18" s="1"/>
      <c r="K18" s="1"/>
      <c r="L18" s="97"/>
      <c r="M18" s="1"/>
      <c r="N18" s="1"/>
      <c r="O18" s="1"/>
      <c r="P18" s="1"/>
      <c r="Q18" s="1"/>
      <c r="R18" s="1"/>
      <c r="S18" s="1"/>
      <c r="T18" s="1"/>
      <c r="U18" s="1"/>
      <c r="V18" s="1"/>
      <c r="W18" s="1"/>
      <c r="X18" s="19"/>
      <c r="Y18" s="19"/>
      <c r="Z18" s="5"/>
      <c r="AA18" s="10" t="s">
        <v>26</v>
      </c>
      <c r="AB18" s="10" t="s">
        <v>46</v>
      </c>
      <c r="AC18" s="13">
        <v>21.4716030525795</v>
      </c>
      <c r="AD18" s="13">
        <v>24.467152182295603</v>
      </c>
      <c r="AE18" s="13">
        <v>23.657287332395203</v>
      </c>
      <c r="AF18" s="13">
        <v>22.839306164040892</v>
      </c>
      <c r="AI18" s="5">
        <f t="shared" si="0"/>
        <v>22.839306164040892</v>
      </c>
      <c r="AK18" t="s">
        <v>142</v>
      </c>
    </row>
    <row r="19" spans="1:37" x14ac:dyDescent="0.2">
      <c r="A19" s="1"/>
      <c r="B19" s="1"/>
      <c r="C19" s="1"/>
      <c r="D19" s="1"/>
      <c r="E19" s="1"/>
      <c r="F19" s="1"/>
      <c r="G19" s="1"/>
      <c r="H19" s="1"/>
      <c r="I19" s="1"/>
      <c r="J19" s="1"/>
      <c r="K19" s="1"/>
      <c r="L19" s="97"/>
      <c r="M19" s="1"/>
      <c r="N19" s="1"/>
      <c r="O19" s="1"/>
      <c r="P19" s="1"/>
      <c r="Q19" s="1"/>
      <c r="R19" s="1"/>
      <c r="S19" s="1"/>
      <c r="T19" s="1"/>
      <c r="U19" s="1"/>
      <c r="V19" s="1"/>
      <c r="W19" s="1"/>
      <c r="X19" s="19"/>
      <c r="Y19" s="19"/>
      <c r="Z19" s="5"/>
      <c r="AA19" s="10" t="s">
        <v>29</v>
      </c>
      <c r="AB19" s="10" t="s">
        <v>61</v>
      </c>
      <c r="AC19" s="13">
        <v>21.1859897662174</v>
      </c>
      <c r="AD19" s="13">
        <v>23.225832158069373</v>
      </c>
      <c r="AE19" s="13">
        <v>22.56769245167601</v>
      </c>
      <c r="AF19" s="13">
        <v>22.706415720928668</v>
      </c>
      <c r="AI19" s="5">
        <f t="shared" si="0"/>
        <v>22.706415720928668</v>
      </c>
      <c r="AK19" t="s">
        <v>141</v>
      </c>
    </row>
    <row r="20" spans="1:37" x14ac:dyDescent="0.2">
      <c r="A20" s="1"/>
      <c r="B20" s="1"/>
      <c r="C20" s="1"/>
      <c r="D20" s="1"/>
      <c r="E20" s="1"/>
      <c r="F20" s="1"/>
      <c r="G20" s="1"/>
      <c r="H20" s="1"/>
      <c r="I20" s="1"/>
      <c r="J20" s="1"/>
      <c r="K20" s="1"/>
      <c r="L20" s="97"/>
      <c r="M20" s="1"/>
      <c r="N20" s="1"/>
      <c r="O20" s="1"/>
      <c r="P20" s="1"/>
      <c r="Q20" s="1"/>
      <c r="R20" s="1"/>
      <c r="S20" s="1"/>
      <c r="T20" s="1"/>
      <c r="U20" s="1"/>
      <c r="V20" s="1"/>
      <c r="W20" s="1"/>
      <c r="X20" s="19"/>
      <c r="Y20" s="19"/>
      <c r="Z20" s="5"/>
      <c r="AA20" s="10" t="s">
        <v>88</v>
      </c>
      <c r="AB20" s="10" t="s">
        <v>87</v>
      </c>
      <c r="AC20" s="13">
        <v>20.4508840237539</v>
      </c>
      <c r="AD20" s="13"/>
      <c r="AE20" s="13"/>
      <c r="AF20" s="13"/>
      <c r="AI20" s="5"/>
      <c r="AK20" t="s">
        <v>140</v>
      </c>
    </row>
    <row r="21" spans="1:37" x14ac:dyDescent="0.2">
      <c r="A21" s="138" t="s">
        <v>1</v>
      </c>
      <c r="B21" s="139"/>
      <c r="C21" s="139"/>
      <c r="D21" s="139"/>
      <c r="E21" s="139"/>
      <c r="F21" s="139"/>
      <c r="G21" s="139"/>
      <c r="H21" s="139"/>
      <c r="I21" s="1"/>
      <c r="J21" s="1"/>
      <c r="K21" s="1"/>
      <c r="L21" s="97"/>
      <c r="M21" s="138" t="s">
        <v>1</v>
      </c>
      <c r="N21" s="139"/>
      <c r="O21" s="139"/>
      <c r="P21" s="139"/>
      <c r="Q21" s="139"/>
      <c r="R21" s="139"/>
      <c r="S21" s="139"/>
      <c r="T21" s="139"/>
      <c r="U21" s="1"/>
      <c r="V21" s="1"/>
      <c r="W21" s="1"/>
      <c r="X21" s="19"/>
      <c r="Y21" s="19"/>
      <c r="Z21" s="5"/>
      <c r="AA21" s="10" t="s">
        <v>100</v>
      </c>
      <c r="AB21" s="10" t="s">
        <v>100</v>
      </c>
      <c r="AC21" s="13">
        <v>20.101167150527353</v>
      </c>
      <c r="AD21" s="13">
        <v>22.960820572933489</v>
      </c>
      <c r="AE21" s="13">
        <v>21.978403763557449</v>
      </c>
      <c r="AF21" s="13">
        <v>21.093849593005064</v>
      </c>
      <c r="AI21" s="5">
        <f t="shared" si="0"/>
        <v>21.093849593005064</v>
      </c>
      <c r="AK21" t="s">
        <v>139</v>
      </c>
    </row>
    <row r="22" spans="1:37" ht="102.75" customHeight="1" x14ac:dyDescent="0.2">
      <c r="A22" s="138" t="s">
        <v>112</v>
      </c>
      <c r="B22" s="138"/>
      <c r="C22" s="138"/>
      <c r="D22" s="138"/>
      <c r="E22" s="138"/>
      <c r="F22" s="138"/>
      <c r="G22" s="138"/>
      <c r="H22" s="138"/>
      <c r="I22" s="139"/>
      <c r="J22" s="139"/>
      <c r="K22" s="139"/>
      <c r="L22" s="97"/>
      <c r="M22" s="138" t="s">
        <v>185</v>
      </c>
      <c r="N22" s="138"/>
      <c r="O22" s="138"/>
      <c r="P22" s="138"/>
      <c r="Q22" s="138"/>
      <c r="R22" s="138"/>
      <c r="S22" s="138"/>
      <c r="T22" s="138"/>
      <c r="U22" s="139"/>
      <c r="V22" s="139"/>
      <c r="W22" s="139"/>
      <c r="X22" s="19"/>
      <c r="Y22" s="19"/>
      <c r="Z22" s="5"/>
      <c r="AA22" s="10" t="s">
        <v>16</v>
      </c>
      <c r="AB22" s="10" t="s">
        <v>82</v>
      </c>
      <c r="AC22" s="13">
        <v>19.459222044361699</v>
      </c>
      <c r="AD22" s="13">
        <v>22.618821096179744</v>
      </c>
      <c r="AE22" s="13">
        <v>22.496143780937157</v>
      </c>
      <c r="AF22" s="13">
        <v>22.012339131015313</v>
      </c>
      <c r="AI22" s="5">
        <f t="shared" si="0"/>
        <v>22.012339131015313</v>
      </c>
      <c r="AK22" t="s">
        <v>138</v>
      </c>
    </row>
    <row r="23" spans="1:37" ht="14.25" customHeight="1" x14ac:dyDescent="0.2">
      <c r="A23" s="3" t="s">
        <v>0</v>
      </c>
      <c r="B23" s="48"/>
      <c r="C23" s="48"/>
      <c r="D23" s="48"/>
      <c r="E23" s="48"/>
      <c r="F23" s="48"/>
      <c r="G23" s="48"/>
      <c r="H23" s="48"/>
      <c r="I23" s="1"/>
      <c r="J23" s="1"/>
      <c r="K23" s="1"/>
      <c r="L23" s="97"/>
      <c r="M23" s="3" t="s">
        <v>181</v>
      </c>
      <c r="N23" s="57"/>
      <c r="O23" s="57"/>
      <c r="P23" s="57"/>
      <c r="Q23" s="57"/>
      <c r="R23" s="57"/>
      <c r="S23" s="57"/>
      <c r="T23" s="57"/>
      <c r="U23" s="1"/>
      <c r="V23" s="1"/>
      <c r="W23" s="1"/>
      <c r="X23" s="19"/>
      <c r="Y23" s="19"/>
      <c r="Z23" s="5"/>
      <c r="AA23" s="10" t="s">
        <v>22</v>
      </c>
      <c r="AB23" s="10" t="s">
        <v>53</v>
      </c>
      <c r="AC23" s="13">
        <v>19.512828148505299</v>
      </c>
      <c r="AD23" s="13">
        <v>22.488084010878861</v>
      </c>
      <c r="AE23" s="13">
        <v>22.066884877703199</v>
      </c>
      <c r="AF23" s="13"/>
      <c r="AH23" s="5">
        <f>AE23</f>
        <v>22.066884877703199</v>
      </c>
      <c r="AI23" s="5"/>
      <c r="AK23" t="s">
        <v>137</v>
      </c>
    </row>
    <row r="24" spans="1:37" x14ac:dyDescent="0.2">
      <c r="A24" s="1"/>
      <c r="B24" s="1"/>
      <c r="C24" s="1"/>
      <c r="D24" s="1"/>
      <c r="E24" s="1"/>
      <c r="F24" s="1"/>
      <c r="G24" s="1"/>
      <c r="H24" s="1"/>
      <c r="I24" s="1"/>
      <c r="J24" s="1"/>
      <c r="K24" s="1"/>
      <c r="L24" s="97"/>
      <c r="M24" s="97"/>
      <c r="N24" s="97"/>
      <c r="O24" s="97"/>
      <c r="P24" s="97"/>
      <c r="Q24" s="97"/>
      <c r="R24" s="97"/>
      <c r="S24" s="97"/>
      <c r="T24" s="97"/>
      <c r="U24" s="97"/>
      <c r="V24" s="97"/>
      <c r="W24" s="97"/>
      <c r="X24" s="19"/>
      <c r="Y24" s="19"/>
      <c r="Z24" s="5"/>
      <c r="AA24" s="10" t="s">
        <v>84</v>
      </c>
      <c r="AB24" s="10" t="s">
        <v>83</v>
      </c>
      <c r="AC24" s="13">
        <v>18.783856262788699</v>
      </c>
      <c r="AD24" s="13">
        <v>24.971655313417209</v>
      </c>
      <c r="AE24" s="13"/>
      <c r="AF24" s="13"/>
      <c r="AI24" s="5"/>
      <c r="AK24" t="s">
        <v>84</v>
      </c>
    </row>
    <row r="25" spans="1:37" x14ac:dyDescent="0.2">
      <c r="A25" s="1"/>
      <c r="B25" s="1"/>
      <c r="C25" s="1"/>
      <c r="D25" s="1"/>
      <c r="E25" s="1"/>
      <c r="F25" s="1"/>
      <c r="G25" s="1"/>
      <c r="H25" s="1"/>
      <c r="I25" s="1"/>
      <c r="J25" s="1"/>
      <c r="K25" s="1"/>
      <c r="L25" s="97"/>
      <c r="M25" s="97"/>
      <c r="N25" s="97"/>
      <c r="O25" s="97"/>
      <c r="P25" s="97"/>
      <c r="Q25" s="97"/>
      <c r="R25" s="97"/>
      <c r="S25" s="97"/>
      <c r="T25" s="97"/>
      <c r="U25" s="97"/>
      <c r="V25" s="97"/>
      <c r="W25" s="97"/>
      <c r="X25" s="19"/>
      <c r="Y25" s="19"/>
      <c r="Z25" s="5"/>
      <c r="AA25" s="10" t="s">
        <v>8</v>
      </c>
      <c r="AB25" s="10" t="s">
        <v>75</v>
      </c>
      <c r="AC25" s="13">
        <v>18.691454123041801</v>
      </c>
      <c r="AD25" s="13">
        <v>23.013227932971152</v>
      </c>
      <c r="AE25" s="13">
        <v>22.311942443262865</v>
      </c>
      <c r="AF25" s="13">
        <v>20.778262216923839</v>
      </c>
      <c r="AI25" s="5">
        <f t="shared" si="0"/>
        <v>20.778262216923839</v>
      </c>
      <c r="AK25" t="s">
        <v>136</v>
      </c>
    </row>
    <row r="26" spans="1:37" x14ac:dyDescent="0.2">
      <c r="A26" s="1"/>
      <c r="B26" s="1"/>
      <c r="C26" s="1"/>
      <c r="D26" s="1"/>
      <c r="E26" s="1"/>
      <c r="F26" s="1"/>
      <c r="G26" s="1"/>
      <c r="H26" s="1"/>
      <c r="I26" s="1"/>
      <c r="J26" s="1"/>
      <c r="K26" s="1"/>
      <c r="L26" s="97"/>
      <c r="M26" s="97"/>
      <c r="N26" s="97"/>
      <c r="O26" s="97"/>
      <c r="P26" s="97"/>
      <c r="Q26" s="97"/>
      <c r="R26" s="97"/>
      <c r="S26" s="97"/>
      <c r="T26" s="97"/>
      <c r="U26" s="97"/>
      <c r="V26" s="97"/>
      <c r="W26" s="97"/>
      <c r="X26" s="19"/>
      <c r="Y26" s="19"/>
      <c r="Z26" s="5"/>
      <c r="AA26" s="10" t="s">
        <v>21</v>
      </c>
      <c r="AB26" s="10" t="s">
        <v>52</v>
      </c>
      <c r="AC26" s="13">
        <v>18.262448554315849</v>
      </c>
      <c r="AD26" s="13">
        <v>23.942347386373811</v>
      </c>
      <c r="AE26" s="13">
        <v>22.679516071349081</v>
      </c>
      <c r="AF26" s="13"/>
      <c r="AH26" s="5">
        <f>AE26</f>
        <v>22.679516071349081</v>
      </c>
      <c r="AI26" s="5"/>
      <c r="AK26" t="s">
        <v>135</v>
      </c>
    </row>
    <row r="27" spans="1:37" x14ac:dyDescent="0.2">
      <c r="L27" s="19"/>
      <c r="M27" s="97"/>
      <c r="N27" s="97"/>
      <c r="O27" s="97"/>
      <c r="P27" s="97"/>
      <c r="Q27" s="97"/>
      <c r="R27" s="97"/>
      <c r="S27" s="97"/>
      <c r="T27" s="97"/>
      <c r="U27" s="97"/>
      <c r="V27" s="97"/>
      <c r="W27" s="97"/>
      <c r="X27" s="19"/>
      <c r="Y27" s="19"/>
      <c r="Z27" s="5"/>
      <c r="AA27" s="10" t="s">
        <v>14</v>
      </c>
      <c r="AB27" s="10" t="s">
        <v>50</v>
      </c>
      <c r="AC27" s="13">
        <v>17.907114323865599</v>
      </c>
      <c r="AD27" s="13">
        <v>19.820300465162266</v>
      </c>
      <c r="AE27" s="13">
        <v>18.437039904749959</v>
      </c>
      <c r="AF27" s="13">
        <v>17.186823671005108</v>
      </c>
      <c r="AI27" s="5">
        <f t="shared" si="0"/>
        <v>17.186823671005108</v>
      </c>
      <c r="AK27" t="s">
        <v>134</v>
      </c>
    </row>
    <row r="28" spans="1:37" x14ac:dyDescent="0.2">
      <c r="L28" s="19"/>
      <c r="M28" s="19"/>
      <c r="N28" s="19"/>
      <c r="O28" s="19"/>
      <c r="P28" s="19"/>
      <c r="Q28" s="19"/>
      <c r="R28" s="19"/>
      <c r="S28" s="19"/>
      <c r="T28" s="19"/>
      <c r="U28" s="19"/>
      <c r="V28" s="19"/>
      <c r="W28" s="19"/>
      <c r="X28" s="19"/>
      <c r="Y28" s="19"/>
      <c r="Z28" s="5"/>
      <c r="AA28" s="10" t="s">
        <v>9</v>
      </c>
      <c r="AB28" s="10" t="s">
        <v>76</v>
      </c>
      <c r="AC28" s="13">
        <v>17.636085171487899</v>
      </c>
      <c r="AD28" s="13">
        <v>18.54555147496945</v>
      </c>
      <c r="AE28" s="13">
        <v>18.090688719323396</v>
      </c>
      <c r="AF28" s="13">
        <v>17.19396730958298</v>
      </c>
      <c r="AI28" s="5">
        <f t="shared" si="0"/>
        <v>17.19396730958298</v>
      </c>
      <c r="AK28" t="s">
        <v>133</v>
      </c>
    </row>
    <row r="29" spans="1:37" x14ac:dyDescent="0.2">
      <c r="L29" s="19"/>
      <c r="M29" s="19"/>
      <c r="N29" s="19"/>
      <c r="O29" s="19"/>
      <c r="P29" s="19"/>
      <c r="Q29" s="19"/>
      <c r="R29" s="19"/>
      <c r="S29" s="19"/>
      <c r="T29" s="19"/>
      <c r="U29" s="19"/>
      <c r="V29" s="19"/>
      <c r="W29" s="19"/>
      <c r="X29" s="19"/>
      <c r="Y29" s="19"/>
      <c r="Z29" s="5"/>
      <c r="AA29" s="10" t="s">
        <v>27</v>
      </c>
      <c r="AB29" s="10" t="s">
        <v>59</v>
      </c>
      <c r="AC29" s="13">
        <v>17.451682780817301</v>
      </c>
      <c r="AD29" s="13">
        <v>19.768858200441155</v>
      </c>
      <c r="AE29" s="13">
        <v>19.630786189975993</v>
      </c>
      <c r="AF29" s="13">
        <v>19.057466645737811</v>
      </c>
      <c r="AI29" s="5">
        <f t="shared" si="0"/>
        <v>19.057466645737811</v>
      </c>
      <c r="AK29" t="s">
        <v>132</v>
      </c>
    </row>
    <row r="30" spans="1:37" x14ac:dyDescent="0.2">
      <c r="L30" s="19"/>
      <c r="M30" s="19"/>
      <c r="N30" s="19"/>
      <c r="O30" s="19"/>
      <c r="P30" s="19"/>
      <c r="Q30" s="19"/>
      <c r="R30" s="19"/>
      <c r="S30" s="19"/>
      <c r="T30" s="19"/>
      <c r="U30" s="19"/>
      <c r="V30" s="19"/>
      <c r="W30" s="19"/>
      <c r="X30" s="19"/>
      <c r="Y30" s="19"/>
      <c r="Z30" s="5"/>
      <c r="AA30" s="10" t="s">
        <v>34</v>
      </c>
      <c r="AB30" s="10" t="s">
        <v>44</v>
      </c>
      <c r="AC30" s="13">
        <v>16.992702622369102</v>
      </c>
      <c r="AD30" s="13">
        <v>21.075672181160666</v>
      </c>
      <c r="AE30" s="13">
        <v>18.731495523647631</v>
      </c>
      <c r="AF30" s="13">
        <v>19.838747326220872</v>
      </c>
      <c r="AI30" s="5">
        <f t="shared" si="0"/>
        <v>19.838747326220872</v>
      </c>
      <c r="AK30" t="s">
        <v>182</v>
      </c>
    </row>
    <row r="31" spans="1:37" x14ac:dyDescent="0.2">
      <c r="L31" s="19"/>
      <c r="M31" s="19"/>
      <c r="N31" s="19"/>
      <c r="O31" s="19"/>
      <c r="P31" s="19"/>
      <c r="Q31" s="19"/>
      <c r="R31" s="19"/>
      <c r="S31" s="19"/>
      <c r="T31" s="19"/>
      <c r="U31" s="19"/>
      <c r="V31" s="19"/>
      <c r="W31" s="19"/>
      <c r="X31" s="19"/>
      <c r="Y31" s="19"/>
      <c r="Z31" s="5"/>
      <c r="AA31" s="10" t="s">
        <v>35</v>
      </c>
      <c r="AB31" s="10" t="s">
        <v>45</v>
      </c>
      <c r="AC31" s="13">
        <v>16.522929593130499</v>
      </c>
      <c r="AD31" s="13">
        <v>18.471501642329461</v>
      </c>
      <c r="AE31" s="13">
        <v>19.760244179171579</v>
      </c>
      <c r="AF31" s="13">
        <v>19.69496406428626</v>
      </c>
      <c r="AI31" s="5">
        <f t="shared" si="0"/>
        <v>19.69496406428626</v>
      </c>
      <c r="AK31" t="s">
        <v>130</v>
      </c>
    </row>
    <row r="32" spans="1:37" x14ac:dyDescent="0.2">
      <c r="L32" s="19"/>
      <c r="M32" s="19"/>
      <c r="N32" s="19"/>
      <c r="O32" s="19"/>
      <c r="P32" s="19"/>
      <c r="Q32" s="19"/>
      <c r="R32" s="19"/>
      <c r="S32" s="19"/>
      <c r="T32" s="19"/>
      <c r="U32" s="19"/>
      <c r="V32" s="19"/>
      <c r="W32" s="19"/>
      <c r="X32" s="19"/>
      <c r="Y32" s="19"/>
      <c r="Z32" s="5"/>
      <c r="AA32" s="10" t="s">
        <v>32</v>
      </c>
      <c r="AB32" s="10" t="s">
        <v>65</v>
      </c>
      <c r="AC32" s="13">
        <v>16.321268133275101</v>
      </c>
      <c r="AD32" s="13">
        <v>18.921495470163244</v>
      </c>
      <c r="AE32" s="13">
        <v>18.670636656031263</v>
      </c>
      <c r="AF32" s="13">
        <v>17.565499249739176</v>
      </c>
      <c r="AI32" s="5">
        <f t="shared" si="0"/>
        <v>17.565499249739176</v>
      </c>
      <c r="AK32" t="s">
        <v>129</v>
      </c>
    </row>
    <row r="33" spans="12:37" x14ac:dyDescent="0.2">
      <c r="L33" s="19"/>
      <c r="M33" s="19"/>
      <c r="N33" s="19"/>
      <c r="O33" s="19"/>
      <c r="P33" s="19"/>
      <c r="Q33" s="19"/>
      <c r="R33" s="19"/>
      <c r="S33" s="19"/>
      <c r="T33" s="19"/>
      <c r="U33" s="19"/>
      <c r="V33" s="19"/>
      <c r="W33" s="19"/>
      <c r="X33" s="19"/>
      <c r="Y33" s="19"/>
      <c r="Z33" s="5"/>
      <c r="AA33" s="10" t="s">
        <v>23</v>
      </c>
      <c r="AB33" s="10" t="s">
        <v>56</v>
      </c>
      <c r="AC33" s="13">
        <v>16.145007108814301</v>
      </c>
      <c r="AD33" s="13">
        <v>19.314644899318058</v>
      </c>
      <c r="AE33" s="13">
        <v>18.030470012064622</v>
      </c>
      <c r="AF33" s="13">
        <v>17.038146935092175</v>
      </c>
      <c r="AI33" s="5">
        <f t="shared" si="0"/>
        <v>17.038146935092175</v>
      </c>
      <c r="AK33" t="s">
        <v>128</v>
      </c>
    </row>
    <row r="34" spans="12:37" x14ac:dyDescent="0.2">
      <c r="L34" s="19"/>
      <c r="M34" s="19"/>
      <c r="N34" s="19"/>
      <c r="O34" s="19"/>
      <c r="P34" s="19"/>
      <c r="Q34" s="19"/>
      <c r="R34" s="19"/>
      <c r="S34" s="19"/>
      <c r="T34" s="19"/>
      <c r="U34" s="19"/>
      <c r="V34" s="19"/>
      <c r="W34" s="19"/>
      <c r="X34" s="19"/>
      <c r="Y34" s="19"/>
      <c r="Z34" s="5"/>
      <c r="AA34" s="10" t="s">
        <v>6</v>
      </c>
      <c r="AB34" s="10" t="s">
        <v>49</v>
      </c>
      <c r="AC34" s="13">
        <v>16.128474189890799</v>
      </c>
      <c r="AD34" s="13">
        <v>20.061408303495956</v>
      </c>
      <c r="AE34" s="13">
        <v>18.343164138348168</v>
      </c>
      <c r="AF34" s="13"/>
      <c r="AH34" s="5">
        <f>AE34</f>
        <v>18.343164138348168</v>
      </c>
      <c r="AI34" s="5"/>
      <c r="AK34" t="s">
        <v>183</v>
      </c>
    </row>
    <row r="35" spans="12:37" x14ac:dyDescent="0.2">
      <c r="L35" s="19"/>
      <c r="M35" s="19"/>
      <c r="N35" s="19"/>
      <c r="O35" s="19"/>
      <c r="P35" s="19"/>
      <c r="Q35" s="19"/>
      <c r="R35" s="19"/>
      <c r="S35" s="19"/>
      <c r="T35" s="19"/>
      <c r="U35" s="19"/>
      <c r="V35" s="19"/>
      <c r="W35" s="19"/>
      <c r="X35" s="19"/>
      <c r="Y35" s="19"/>
      <c r="Z35" s="5"/>
      <c r="AA35" s="10" t="s">
        <v>43</v>
      </c>
      <c r="AB35" s="10" t="s">
        <v>42</v>
      </c>
      <c r="AC35" s="13">
        <v>14.12466626810733</v>
      </c>
      <c r="AD35" s="13">
        <v>17.099181660206725</v>
      </c>
      <c r="AE35" s="13">
        <v>15.153104934118065</v>
      </c>
      <c r="AF35" s="13"/>
      <c r="AH35" s="5">
        <f>AE35</f>
        <v>15.153104934118065</v>
      </c>
      <c r="AI35" s="5"/>
      <c r="AK35" t="s">
        <v>127</v>
      </c>
    </row>
    <row r="36" spans="12:37" x14ac:dyDescent="0.2">
      <c r="L36" s="19"/>
      <c r="M36" s="19"/>
      <c r="N36" s="19"/>
      <c r="O36" s="19"/>
      <c r="P36" s="19"/>
      <c r="Q36" s="19"/>
      <c r="R36" s="19"/>
      <c r="S36" s="19"/>
      <c r="T36" s="19"/>
      <c r="U36" s="19"/>
      <c r="V36" s="19"/>
      <c r="W36" s="19"/>
      <c r="X36" s="19"/>
      <c r="Y36" s="19"/>
      <c r="Z36" s="5"/>
      <c r="AA36" s="10" t="s">
        <v>74</v>
      </c>
      <c r="AB36" s="10" t="s">
        <v>73</v>
      </c>
      <c r="AC36" s="13">
        <v>12.8679637581366</v>
      </c>
      <c r="AD36" s="13">
        <v>15.694389832852137</v>
      </c>
      <c r="AE36" s="13">
        <v>14.177949266303875</v>
      </c>
      <c r="AF36" s="13">
        <v>12.779294507343227</v>
      </c>
      <c r="AI36" s="5">
        <f t="shared" si="0"/>
        <v>12.779294507343227</v>
      </c>
      <c r="AK36" t="s">
        <v>126</v>
      </c>
    </row>
    <row r="37" spans="12:37" x14ac:dyDescent="0.2">
      <c r="L37" s="19"/>
      <c r="M37" s="19"/>
      <c r="N37" s="19"/>
      <c r="O37" s="19"/>
      <c r="P37" s="19"/>
      <c r="Q37" s="19"/>
      <c r="R37" s="19"/>
      <c r="S37" s="19"/>
      <c r="T37" s="19"/>
      <c r="U37" s="19"/>
      <c r="V37" s="19"/>
      <c r="W37" s="19"/>
      <c r="X37" s="19"/>
      <c r="Y37" s="19"/>
      <c r="Z37" s="5"/>
      <c r="AA37" s="10" t="s">
        <v>113</v>
      </c>
      <c r="AB37" s="10" t="s">
        <v>54</v>
      </c>
      <c r="AC37" s="13">
        <v>12.4288022491976</v>
      </c>
      <c r="AD37" s="13"/>
      <c r="AE37" s="13"/>
      <c r="AF37" s="13"/>
      <c r="AI37" s="5"/>
      <c r="AK37" t="s">
        <v>113</v>
      </c>
    </row>
    <row r="38" spans="12:37" ht="15" customHeight="1" x14ac:dyDescent="0.2">
      <c r="L38" s="19"/>
      <c r="M38" s="19"/>
      <c r="N38" s="19"/>
      <c r="O38" s="19"/>
      <c r="P38" s="19"/>
      <c r="Q38" s="19"/>
      <c r="R38" s="19"/>
      <c r="S38" s="19"/>
      <c r="T38" s="19"/>
      <c r="U38" s="19"/>
      <c r="V38" s="19"/>
      <c r="W38" s="19"/>
      <c r="X38" s="19"/>
      <c r="Y38" s="19"/>
      <c r="Z38" s="5"/>
      <c r="AA38" s="10" t="s">
        <v>41</v>
      </c>
      <c r="AB38" s="10" t="s">
        <v>39</v>
      </c>
      <c r="AC38" s="13">
        <v>12.3057935990897</v>
      </c>
      <c r="AD38" s="13">
        <v>14.456729589296897</v>
      </c>
      <c r="AE38" s="13"/>
      <c r="AF38" s="13"/>
      <c r="AI38" s="5"/>
      <c r="AK38" t="s">
        <v>41</v>
      </c>
    </row>
    <row r="39" spans="12:37" x14ac:dyDescent="0.2">
      <c r="L39" s="19"/>
      <c r="M39" s="19"/>
      <c r="N39" s="19"/>
      <c r="O39" s="19"/>
      <c r="P39" s="19"/>
      <c r="Q39" s="19"/>
      <c r="R39" s="19"/>
      <c r="S39" s="19"/>
      <c r="T39" s="19"/>
      <c r="U39" s="19"/>
      <c r="V39" s="19"/>
      <c r="W39" s="19"/>
      <c r="X39" s="19"/>
      <c r="Y39" s="19"/>
      <c r="Z39" s="5"/>
      <c r="AA39" s="10" t="s">
        <v>4</v>
      </c>
      <c r="AB39" s="10" t="s">
        <v>69</v>
      </c>
      <c r="AC39" s="13">
        <v>12.259065245314</v>
      </c>
      <c r="AD39" s="13">
        <v>14.393403149822495</v>
      </c>
      <c r="AE39" s="13">
        <v>14.92248767423064</v>
      </c>
      <c r="AF39" s="13">
        <v>14.842610348036212</v>
      </c>
      <c r="AI39" s="5">
        <f t="shared" si="0"/>
        <v>14.842610348036212</v>
      </c>
      <c r="AK39" t="s">
        <v>125</v>
      </c>
    </row>
    <row r="40" spans="12:37" x14ac:dyDescent="0.2">
      <c r="L40" s="19"/>
      <c r="M40" s="19"/>
      <c r="N40" s="19"/>
      <c r="O40" s="19"/>
      <c r="P40" s="19"/>
      <c r="Q40" s="19"/>
      <c r="R40" s="19"/>
      <c r="S40" s="19"/>
      <c r="T40" s="19"/>
      <c r="U40" s="19"/>
      <c r="V40" s="19"/>
      <c r="W40" s="19"/>
      <c r="X40" s="19"/>
      <c r="Y40" s="19"/>
      <c r="Z40" s="5"/>
      <c r="AA40" s="10" t="s">
        <v>17</v>
      </c>
      <c r="AB40" s="10" t="s">
        <v>51</v>
      </c>
      <c r="AC40" s="13">
        <v>11.706109625667899</v>
      </c>
      <c r="AD40" s="13">
        <v>15.060592502056464</v>
      </c>
      <c r="AE40" s="13">
        <v>19.60528338822807</v>
      </c>
      <c r="AF40" s="13"/>
      <c r="AH40" s="5">
        <f>AE40</f>
        <v>19.60528338822807</v>
      </c>
      <c r="AI40" s="5"/>
      <c r="AK40" t="s">
        <v>124</v>
      </c>
    </row>
    <row r="41" spans="12:37" x14ac:dyDescent="0.2">
      <c r="L41" s="19"/>
      <c r="M41" s="19"/>
      <c r="N41" s="19"/>
      <c r="O41" s="19"/>
      <c r="P41" s="19"/>
      <c r="Q41" s="19"/>
      <c r="R41" s="19"/>
      <c r="S41" s="19"/>
      <c r="T41" s="19"/>
      <c r="U41" s="19"/>
      <c r="V41" s="19"/>
      <c r="W41" s="19"/>
      <c r="X41" s="19"/>
      <c r="Y41" s="19"/>
      <c r="Z41" s="5"/>
      <c r="AA41" s="10" t="s">
        <v>67</v>
      </c>
      <c r="AB41" s="10" t="s">
        <v>66</v>
      </c>
      <c r="AC41" s="13">
        <v>7.3551841027708802</v>
      </c>
      <c r="AD41" s="13"/>
      <c r="AE41" s="13"/>
      <c r="AF41" s="13"/>
      <c r="AI41" s="5"/>
      <c r="AK41" t="s">
        <v>123</v>
      </c>
    </row>
    <row r="58" spans="27:32" x14ac:dyDescent="0.2">
      <c r="AB58" s="10" t="s">
        <v>37</v>
      </c>
    </row>
    <row r="60" spans="27:32" x14ac:dyDescent="0.2">
      <c r="AA60" s="10">
        <v>1</v>
      </c>
      <c r="AB60" s="10">
        <v>2</v>
      </c>
      <c r="AC60" s="10">
        <v>43</v>
      </c>
      <c r="AD60" s="10">
        <v>44</v>
      </c>
      <c r="AE60" s="10">
        <v>45</v>
      </c>
      <c r="AF60" s="10">
        <v>46</v>
      </c>
    </row>
  </sheetData>
  <mergeCells count="8">
    <mergeCell ref="A1:K1"/>
    <mergeCell ref="A2:K2"/>
    <mergeCell ref="A21:H21"/>
    <mergeCell ref="A22:K22"/>
    <mergeCell ref="M1:W1"/>
    <mergeCell ref="M2:W2"/>
    <mergeCell ref="M21:T21"/>
    <mergeCell ref="M22:W2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08489-222F-4902-8BF0-9FFED3FCE96F}">
  <sheetPr>
    <pageSetUpPr fitToPage="1"/>
  </sheetPr>
  <dimension ref="B1:AA53"/>
  <sheetViews>
    <sheetView showGridLines="0" zoomScale="85" zoomScaleNormal="85" workbookViewId="0">
      <selection activeCell="O3" sqref="O3"/>
    </sheetView>
  </sheetViews>
  <sheetFormatPr defaultRowHeight="12.75" x14ac:dyDescent="0.2"/>
  <cols>
    <col min="1" max="1" width="9.140625" style="59"/>
    <col min="2" max="2" width="8" style="60" customWidth="1"/>
    <col min="3" max="5" width="9.140625" style="60"/>
    <col min="6" max="6" width="13.140625" style="60" customWidth="1"/>
    <col min="7" max="7" width="18.42578125" style="61" customWidth="1"/>
    <col min="8" max="8" width="8" style="60" customWidth="1"/>
    <col min="9" max="11" width="9.140625" style="60"/>
    <col min="12" max="12" width="14.140625" style="60" customWidth="1"/>
    <col min="13" max="13" width="3.5703125" style="60" customWidth="1"/>
    <col min="14" max="16" width="9.140625" style="60"/>
    <col min="17" max="21" width="9.140625" style="59"/>
    <col min="22" max="22" width="20.140625" style="59" customWidth="1"/>
    <col min="23" max="16384" width="9.140625" style="59"/>
  </cols>
  <sheetData>
    <row r="1" spans="2:27" ht="15.75" x14ac:dyDescent="0.25">
      <c r="B1" s="61"/>
      <c r="C1" s="66"/>
      <c r="D1" s="66"/>
      <c r="E1" s="66"/>
      <c r="F1" s="66"/>
      <c r="G1" s="96" t="s">
        <v>118</v>
      </c>
      <c r="H1" s="66"/>
      <c r="I1" s="66"/>
      <c r="J1" s="66"/>
      <c r="K1" s="66"/>
      <c r="L1" s="66"/>
      <c r="Q1" s="61"/>
      <c r="R1" s="66"/>
      <c r="S1" s="66"/>
      <c r="T1" s="66"/>
      <c r="U1" s="66"/>
      <c r="V1" s="96" t="s">
        <v>189</v>
      </c>
      <c r="W1" s="66"/>
      <c r="X1" s="66"/>
      <c r="Y1" s="66"/>
      <c r="Z1" s="66"/>
      <c r="AA1" s="66"/>
    </row>
    <row r="2" spans="2:27" ht="21" customHeight="1" x14ac:dyDescent="0.2">
      <c r="B2" s="146" t="s">
        <v>117</v>
      </c>
      <c r="C2" s="146"/>
      <c r="D2" s="146"/>
      <c r="E2" s="146"/>
      <c r="F2" s="146"/>
      <c r="G2" s="147"/>
      <c r="H2" s="147"/>
      <c r="I2" s="147"/>
      <c r="J2" s="147"/>
      <c r="K2" s="147"/>
      <c r="L2" s="147"/>
      <c r="Q2" s="146" t="s">
        <v>188</v>
      </c>
      <c r="R2" s="146"/>
      <c r="S2" s="146"/>
      <c r="T2" s="146"/>
      <c r="U2" s="146"/>
      <c r="V2" s="147"/>
      <c r="W2" s="147"/>
      <c r="X2" s="147"/>
      <c r="Y2" s="147"/>
      <c r="Z2" s="147"/>
      <c r="AA2" s="147"/>
    </row>
    <row r="3" spans="2:27" ht="12" customHeight="1" thickBot="1" x14ac:dyDescent="0.25">
      <c r="B3" s="148" t="s">
        <v>116</v>
      </c>
      <c r="C3" s="148"/>
      <c r="D3" s="148"/>
      <c r="E3" s="148"/>
      <c r="F3" s="148"/>
      <c r="H3" s="148" t="s">
        <v>115</v>
      </c>
      <c r="I3" s="148"/>
      <c r="J3" s="148"/>
      <c r="K3" s="148"/>
      <c r="L3" s="148"/>
      <c r="Q3" s="148" t="s">
        <v>190</v>
      </c>
      <c r="R3" s="148"/>
      <c r="S3" s="148"/>
      <c r="T3" s="148"/>
      <c r="U3" s="148"/>
      <c r="V3" s="61"/>
      <c r="W3" s="148" t="s">
        <v>191</v>
      </c>
      <c r="X3" s="148"/>
      <c r="Y3" s="148"/>
      <c r="Z3" s="148"/>
      <c r="AA3" s="148"/>
    </row>
    <row r="4" spans="2:27" ht="12" customHeight="1" thickBot="1" x14ac:dyDescent="0.25">
      <c r="G4" s="64" t="str">
        <f>'data-Fig3'!C6</f>
        <v>France (30.7)</v>
      </c>
      <c r="Q4" s="60"/>
      <c r="R4" s="60"/>
      <c r="S4" s="60"/>
      <c r="T4" s="60"/>
      <c r="U4" s="60"/>
      <c r="V4" s="64" t="str">
        <f>'data-Fig3'!Q6</f>
        <v>France (30.7)</v>
      </c>
      <c r="W4" s="60"/>
      <c r="X4" s="60"/>
      <c r="Y4" s="60"/>
      <c r="Z4" s="60"/>
      <c r="AA4" s="60"/>
    </row>
    <row r="5" spans="2:27" ht="12" customHeight="1" thickBot="1" x14ac:dyDescent="0.25">
      <c r="G5" s="64" t="str">
        <f>'data-Fig3'!C7</f>
        <v>Finland (29.4)</v>
      </c>
      <c r="Q5" s="60"/>
      <c r="R5" s="60"/>
      <c r="S5" s="60"/>
      <c r="T5" s="60"/>
      <c r="U5" s="60"/>
      <c r="V5" s="64" t="str">
        <f>'data-Fig3'!Q7</f>
        <v>Finlande (29.4)</v>
      </c>
      <c r="W5" s="60"/>
      <c r="X5" s="60"/>
      <c r="Y5" s="60"/>
      <c r="Z5" s="60"/>
      <c r="AA5" s="60"/>
    </row>
    <row r="6" spans="2:27" ht="12" customHeight="1" thickBot="1" x14ac:dyDescent="0.25">
      <c r="G6" s="64" t="str">
        <f>'data-Fig3'!C8</f>
        <v>Denmark (28.4)</v>
      </c>
      <c r="Q6" s="60"/>
      <c r="R6" s="60"/>
      <c r="S6" s="60"/>
      <c r="T6" s="60"/>
      <c r="U6" s="60"/>
      <c r="V6" s="64" t="str">
        <f>'data-Fig3'!Q8</f>
        <v>Danemark (28.4)</v>
      </c>
      <c r="W6" s="60"/>
      <c r="X6" s="60"/>
      <c r="Y6" s="60"/>
      <c r="Z6" s="60"/>
      <c r="AA6" s="60"/>
    </row>
    <row r="7" spans="2:27" ht="12" customHeight="1" thickBot="1" x14ac:dyDescent="0.25">
      <c r="G7" s="64" t="str">
        <f>'data-Fig3'!C9</f>
        <v>Belgium (28.2)</v>
      </c>
      <c r="Q7" s="60"/>
      <c r="R7" s="60"/>
      <c r="S7" s="60"/>
      <c r="T7" s="60"/>
      <c r="U7" s="60"/>
      <c r="V7" s="64" t="str">
        <f>'data-Fig3'!Q9</f>
        <v>Belgique (28.2)</v>
      </c>
      <c r="W7" s="60"/>
      <c r="X7" s="60"/>
      <c r="Y7" s="60"/>
      <c r="Z7" s="60"/>
      <c r="AA7" s="60"/>
    </row>
    <row r="8" spans="2:27" ht="12" customHeight="1" thickBot="1" x14ac:dyDescent="0.25">
      <c r="G8" s="64" t="str">
        <f>'data-Fig3'!C10</f>
        <v>Italy (27.7)</v>
      </c>
      <c r="Q8" s="60"/>
      <c r="R8" s="60"/>
      <c r="S8" s="60"/>
      <c r="T8" s="60"/>
      <c r="U8" s="60"/>
      <c r="V8" s="64" t="str">
        <f>'data-Fig3'!Q10</f>
        <v>Italie (27.7)</v>
      </c>
      <c r="W8" s="60"/>
      <c r="X8" s="60"/>
      <c r="Y8" s="60"/>
      <c r="Z8" s="60"/>
      <c r="AA8" s="60"/>
    </row>
    <row r="9" spans="2:27" ht="12" customHeight="1" thickBot="1" x14ac:dyDescent="0.25">
      <c r="G9" s="64" t="str">
        <f>'data-Fig3'!C11</f>
        <v>Austria (27.7)</v>
      </c>
      <c r="Q9" s="60"/>
      <c r="R9" s="60"/>
      <c r="S9" s="60"/>
      <c r="T9" s="60"/>
      <c r="U9" s="60"/>
      <c r="V9" s="64" t="str">
        <f>'data-Fig3'!Q11</f>
        <v>Autriche (27.7)</v>
      </c>
      <c r="W9" s="60"/>
      <c r="X9" s="60"/>
      <c r="Y9" s="60"/>
      <c r="Z9" s="60"/>
      <c r="AA9" s="60"/>
    </row>
    <row r="10" spans="2:27" ht="12" customHeight="1" thickBot="1" x14ac:dyDescent="0.25">
      <c r="G10" s="64" t="str">
        <f>'data-Fig3'!C12</f>
        <v>Germany (25.6)</v>
      </c>
      <c r="Q10" s="60"/>
      <c r="R10" s="60"/>
      <c r="S10" s="60"/>
      <c r="T10" s="60"/>
      <c r="U10" s="60"/>
      <c r="V10" s="64" t="str">
        <f>'data-Fig3'!Q12</f>
        <v>Allemagne (25.6)</v>
      </c>
      <c r="W10" s="60"/>
      <c r="X10" s="60"/>
      <c r="Y10" s="60"/>
      <c r="Z10" s="60"/>
      <c r="AA10" s="60"/>
    </row>
    <row r="11" spans="2:27" ht="12" customHeight="1" thickBot="1" x14ac:dyDescent="0.25">
      <c r="G11" s="64" t="str">
        <f>'data-Fig3'!C13</f>
        <v>Norway (25.3)</v>
      </c>
      <c r="Q11" s="60"/>
      <c r="R11" s="60"/>
      <c r="S11" s="60"/>
      <c r="T11" s="60"/>
      <c r="U11" s="60"/>
      <c r="V11" s="64" t="str">
        <f>'data-Fig3'!Q13</f>
        <v>Norvège (25.3)</v>
      </c>
      <c r="W11" s="60"/>
      <c r="X11" s="60"/>
      <c r="Y11" s="60"/>
      <c r="Z11" s="60"/>
      <c r="AA11" s="60"/>
    </row>
    <row r="12" spans="2:27" ht="12" customHeight="1" thickBot="1" x14ac:dyDescent="0.25">
      <c r="G12" s="64" t="str">
        <f>'data-Fig3'!C14</f>
        <v>Greece (25.1)</v>
      </c>
      <c r="Q12" s="60"/>
      <c r="R12" s="60"/>
      <c r="S12" s="60"/>
      <c r="T12" s="60"/>
      <c r="U12" s="60"/>
      <c r="V12" s="64" t="str">
        <f>'data-Fig3'!Q14</f>
        <v>Grèce (25.1)</v>
      </c>
      <c r="W12" s="60"/>
      <c r="X12" s="60"/>
      <c r="Y12" s="60"/>
      <c r="Z12" s="60"/>
      <c r="AA12" s="60"/>
    </row>
    <row r="13" spans="2:27" ht="12" customHeight="1" thickBot="1" x14ac:dyDescent="0.25">
      <c r="G13" s="64" t="str">
        <f>'data-Fig3'!C15</f>
        <v>Sweden (25.1)</v>
      </c>
      <c r="Q13" s="60"/>
      <c r="R13" s="60"/>
      <c r="S13" s="60"/>
      <c r="T13" s="60"/>
      <c r="U13" s="60"/>
      <c r="V13" s="64" t="str">
        <f>'data-Fig3'!Q15</f>
        <v>Suède (25.1)</v>
      </c>
      <c r="W13" s="60"/>
      <c r="X13" s="60"/>
      <c r="Y13" s="60"/>
      <c r="Z13" s="60"/>
      <c r="AA13" s="60"/>
    </row>
    <row r="14" spans="2:27" ht="12" customHeight="1" thickBot="1" x14ac:dyDescent="0.25">
      <c r="G14" s="64" t="str">
        <f>'data-Fig3'!C16</f>
        <v>Spain (24.6)</v>
      </c>
      <c r="Q14" s="60"/>
      <c r="R14" s="60"/>
      <c r="S14" s="60"/>
      <c r="T14" s="60"/>
      <c r="U14" s="60"/>
      <c r="V14" s="64" t="str">
        <f>'data-Fig3'!Q16</f>
        <v>Espagne (24.6)</v>
      </c>
      <c r="W14" s="60"/>
      <c r="X14" s="60"/>
      <c r="Y14" s="60"/>
      <c r="Z14" s="60"/>
      <c r="AA14" s="60"/>
    </row>
    <row r="15" spans="2:27" ht="12" customHeight="1" thickBot="1" x14ac:dyDescent="0.25">
      <c r="G15" s="64" t="str">
        <f>'data-Fig3'!C17</f>
        <v>New Zealand (23.6)</v>
      </c>
      <c r="Q15" s="60"/>
      <c r="R15" s="60"/>
      <c r="S15" s="60"/>
      <c r="T15" s="60"/>
      <c r="U15" s="60"/>
      <c r="V15" s="64" t="str">
        <f>'data-Fig3'!Q17</f>
        <v>Nouvelle-Zélande (23.6)</v>
      </c>
      <c r="W15" s="60"/>
      <c r="X15" s="60"/>
      <c r="Y15" s="60"/>
      <c r="Z15" s="60"/>
      <c r="AA15" s="60"/>
    </row>
    <row r="16" spans="2:27" ht="12" customHeight="1" thickBot="1" x14ac:dyDescent="0.25">
      <c r="G16" s="64" t="str">
        <f>'data-Fig3'!C18</f>
        <v>Japan (22.8)</v>
      </c>
      <c r="Q16" s="60"/>
      <c r="R16" s="60"/>
      <c r="S16" s="60"/>
      <c r="T16" s="60"/>
      <c r="U16" s="60"/>
      <c r="V16" s="64" t="str">
        <f>'data-Fig3'!Q18</f>
        <v>Japon (22.8)</v>
      </c>
      <c r="W16" s="60"/>
      <c r="X16" s="60"/>
      <c r="Y16" s="60"/>
      <c r="Z16" s="60"/>
      <c r="AA16" s="60"/>
    </row>
    <row r="17" spans="7:27" ht="12" customHeight="1" thickBot="1" x14ac:dyDescent="0.25">
      <c r="G17" s="64" t="str">
        <f>'data-Fig3'!C19</f>
        <v>Portugal (22.3)</v>
      </c>
      <c r="Q17" s="60"/>
      <c r="R17" s="60"/>
      <c r="S17" s="60"/>
      <c r="T17" s="60"/>
      <c r="U17" s="60"/>
      <c r="V17" s="64" t="str">
        <f>'data-Fig3'!Q19</f>
        <v>Portugal (22.3)</v>
      </c>
      <c r="W17" s="60"/>
      <c r="X17" s="60"/>
      <c r="Y17" s="60"/>
      <c r="Z17" s="60"/>
      <c r="AA17" s="60"/>
    </row>
    <row r="18" spans="7:27" ht="12" customHeight="1" thickBot="1" x14ac:dyDescent="0.25">
      <c r="G18" s="64" t="str">
        <f>'data-Fig3'!C20</f>
        <v>Luxembourg (21.6)</v>
      </c>
      <c r="Q18" s="60"/>
      <c r="R18" s="60"/>
      <c r="S18" s="60"/>
      <c r="T18" s="60"/>
      <c r="U18" s="60"/>
      <c r="V18" s="64" t="str">
        <f>'data-Fig3'!Q20</f>
        <v>Luxembourg (21.6)</v>
      </c>
      <c r="W18" s="60"/>
      <c r="X18" s="60"/>
      <c r="Y18" s="60"/>
      <c r="Z18" s="60"/>
      <c r="AA18" s="60"/>
    </row>
    <row r="19" spans="7:27" ht="12" customHeight="1" thickBot="1" x14ac:dyDescent="0.25">
      <c r="G19" s="64" t="str">
        <f>'data-Fig3'!C21</f>
        <v>Slovenia (21.5)</v>
      </c>
      <c r="Q19" s="60"/>
      <c r="R19" s="60"/>
      <c r="S19" s="60"/>
      <c r="T19" s="60"/>
      <c r="U19" s="60"/>
      <c r="V19" s="64" t="str">
        <f>'data-Fig3'!Q21</f>
        <v>Slovénie (21.5)</v>
      </c>
      <c r="W19" s="60"/>
      <c r="X19" s="60"/>
      <c r="Y19" s="60"/>
      <c r="Z19" s="60"/>
      <c r="AA19" s="60"/>
    </row>
    <row r="20" spans="7:27" ht="12" customHeight="1" thickBot="1" x14ac:dyDescent="0.25">
      <c r="G20" s="64" t="str">
        <f>'data-Fig3'!C22</f>
        <v>Poland (21.2)</v>
      </c>
      <c r="Q20" s="60"/>
      <c r="R20" s="60"/>
      <c r="S20" s="60"/>
      <c r="T20" s="60"/>
      <c r="U20" s="60"/>
      <c r="V20" s="64" t="str">
        <f>'data-Fig3'!Q22</f>
        <v>Pologne (21.2)</v>
      </c>
      <c r="W20" s="60"/>
      <c r="X20" s="60"/>
      <c r="Y20" s="60"/>
      <c r="Z20" s="60"/>
      <c r="AA20" s="60"/>
    </row>
    <row r="21" spans="7:27" ht="12" customHeight="1" thickBot="1" x14ac:dyDescent="0.25">
      <c r="G21" s="64" t="str">
        <f>'data-Fig3'!C23</f>
        <v>Australia (20.5)</v>
      </c>
      <c r="Q21" s="60"/>
      <c r="R21" s="60"/>
      <c r="S21" s="60"/>
      <c r="T21" s="60"/>
      <c r="U21" s="60"/>
      <c r="V21" s="64" t="str">
        <f>'data-Fig3'!Q23</f>
        <v>Australie (20.5)</v>
      </c>
      <c r="W21" s="60"/>
      <c r="X21" s="60"/>
      <c r="Y21" s="60"/>
      <c r="Z21" s="60"/>
      <c r="AA21" s="60"/>
    </row>
    <row r="22" spans="7:27" ht="12" customHeight="1" thickBot="1" x14ac:dyDescent="0.25">
      <c r="G22" s="65" t="str">
        <f>'data-Fig3'!C24</f>
        <v>OECD (20.1)</v>
      </c>
      <c r="Q22" s="60"/>
      <c r="R22" s="60"/>
      <c r="S22" s="60"/>
      <c r="T22" s="60"/>
      <c r="U22" s="60"/>
      <c r="V22" s="65" t="str">
        <f>'data-Fig3'!Q24</f>
        <v>OCDE (20.1)</v>
      </c>
      <c r="W22" s="60"/>
      <c r="X22" s="60"/>
      <c r="Y22" s="60"/>
      <c r="Z22" s="60"/>
      <c r="AA22" s="60"/>
    </row>
    <row r="23" spans="7:27" ht="12" customHeight="1" thickBot="1" x14ac:dyDescent="0.25">
      <c r="G23" s="64" t="str">
        <f>'data-Fig3'!C25</f>
        <v>Czech Republic (19.5)</v>
      </c>
      <c r="Q23" s="60"/>
      <c r="R23" s="60"/>
      <c r="S23" s="60"/>
      <c r="T23" s="60"/>
      <c r="U23" s="60"/>
      <c r="V23" s="64" t="str">
        <f>'data-Fig3'!Q25</f>
        <v>République tchèque (19.5)</v>
      </c>
      <c r="W23" s="60"/>
      <c r="X23" s="60"/>
      <c r="Y23" s="60"/>
      <c r="Z23" s="60"/>
      <c r="AA23" s="60"/>
    </row>
    <row r="24" spans="7:27" ht="12" customHeight="1" thickBot="1" x14ac:dyDescent="0.25">
      <c r="G24" s="64" t="str">
        <f>'data-Fig3'!C26</f>
        <v>United Kingdom (19.5)</v>
      </c>
      <c r="Q24" s="60"/>
      <c r="R24" s="60"/>
      <c r="S24" s="60"/>
      <c r="T24" s="60"/>
      <c r="U24" s="60"/>
      <c r="V24" s="64" t="str">
        <f>'data-Fig3'!Q26</f>
        <v>Royaume-Uni (19.5)</v>
      </c>
      <c r="W24" s="60"/>
      <c r="X24" s="60"/>
      <c r="Y24" s="60"/>
      <c r="Z24" s="60"/>
      <c r="AA24" s="60"/>
    </row>
    <row r="25" spans="7:27" ht="12" customHeight="1" thickBot="1" x14ac:dyDescent="0.25">
      <c r="G25" s="64" t="str">
        <f>'data-Fig3'!C27</f>
        <v>Canada (18.8)</v>
      </c>
      <c r="Q25" s="60"/>
      <c r="R25" s="60"/>
      <c r="S25" s="60"/>
      <c r="T25" s="60"/>
      <c r="U25" s="60"/>
      <c r="V25" s="64" t="str">
        <f>'data-Fig3'!Q27</f>
        <v>Canada (18.8)</v>
      </c>
      <c r="W25" s="60"/>
      <c r="X25" s="60"/>
      <c r="Y25" s="60"/>
      <c r="Z25" s="60"/>
      <c r="AA25" s="60"/>
    </row>
    <row r="26" spans="7:27" ht="12" customHeight="1" thickBot="1" x14ac:dyDescent="0.25">
      <c r="G26" s="64" t="str">
        <f>'data-Fig3'!C28</f>
        <v>Iceland (18.7)</v>
      </c>
      <c r="Q26" s="60"/>
      <c r="R26" s="60"/>
      <c r="S26" s="60"/>
      <c r="T26" s="60"/>
      <c r="U26" s="60"/>
      <c r="V26" s="64" t="str">
        <f>'data-Fig3'!Q28</f>
        <v>Islande (18.7)</v>
      </c>
      <c r="W26" s="60"/>
      <c r="X26" s="60"/>
      <c r="Y26" s="60"/>
      <c r="Z26" s="60"/>
      <c r="AA26" s="60"/>
    </row>
    <row r="27" spans="7:27" ht="12" customHeight="1" thickBot="1" x14ac:dyDescent="0.25">
      <c r="G27" s="64" t="str">
        <f>'data-Fig3'!C29</f>
        <v>United States (18.3)</v>
      </c>
      <c r="Q27" s="60"/>
      <c r="R27" s="60"/>
      <c r="S27" s="60"/>
      <c r="T27" s="60"/>
      <c r="U27" s="60"/>
      <c r="V27" s="64" t="str">
        <f>'data-Fig3'!Q29</f>
        <v>États-Unis (18.3)</v>
      </c>
      <c r="W27" s="60"/>
      <c r="X27" s="60"/>
      <c r="Y27" s="60"/>
      <c r="Z27" s="60"/>
      <c r="AA27" s="60"/>
    </row>
    <row r="28" spans="7:27" ht="12" customHeight="1" thickBot="1" x14ac:dyDescent="0.25">
      <c r="G28" s="64" t="str">
        <f>'data-Fig3'!C30</f>
        <v>Estonia (17.9)</v>
      </c>
      <c r="Q28" s="60"/>
      <c r="R28" s="60"/>
      <c r="S28" s="60"/>
      <c r="T28" s="60"/>
      <c r="U28" s="60"/>
      <c r="V28" s="64" t="str">
        <f>'data-Fig3'!Q30</f>
        <v>Estonie (17.9)</v>
      </c>
      <c r="W28" s="60"/>
      <c r="X28" s="60"/>
      <c r="Y28" s="60"/>
      <c r="Z28" s="60"/>
      <c r="AA28" s="60"/>
    </row>
    <row r="29" spans="7:27" ht="12" customHeight="1" thickBot="1" x14ac:dyDescent="0.25">
      <c r="G29" s="64" t="str">
        <f>'data-Fig3'!C31</f>
        <v>Hungary (17.6)</v>
      </c>
      <c r="Q29" s="60"/>
      <c r="R29" s="60"/>
      <c r="S29" s="60"/>
      <c r="T29" s="60"/>
      <c r="U29" s="60"/>
      <c r="V29" s="64" t="str">
        <f>'data-Fig3'!Q31</f>
        <v>Hongrie (17.6)</v>
      </c>
      <c r="W29" s="60"/>
      <c r="X29" s="60"/>
      <c r="Y29" s="60"/>
      <c r="Z29" s="60"/>
      <c r="AA29" s="60"/>
    </row>
    <row r="30" spans="7:27" ht="12" customHeight="1" thickBot="1" x14ac:dyDescent="0.25">
      <c r="G30" s="64" t="str">
        <f>'data-Fig3'!C32</f>
        <v>Slovak Republic (17.5)</v>
      </c>
      <c r="Q30" s="60"/>
      <c r="R30" s="60"/>
      <c r="S30" s="60"/>
      <c r="T30" s="60"/>
      <c r="U30" s="60"/>
      <c r="V30" s="64" t="str">
        <f>'data-Fig3'!Q32</f>
        <v>République slovaque (17.5)</v>
      </c>
      <c r="W30" s="60"/>
      <c r="X30" s="60"/>
      <c r="Y30" s="60"/>
      <c r="Z30" s="60"/>
      <c r="AA30" s="60"/>
    </row>
    <row r="31" spans="7:27" ht="12" customHeight="1" thickBot="1" x14ac:dyDescent="0.25">
      <c r="G31" s="64" t="str">
        <f>'data-Fig3'!C33</f>
        <v>Lithuania (17)</v>
      </c>
      <c r="Q31" s="60"/>
      <c r="R31" s="60"/>
      <c r="S31" s="60"/>
      <c r="T31" s="60"/>
      <c r="U31" s="60"/>
      <c r="V31" s="64" t="str">
        <f>'data-Fig3'!Q33</f>
        <v>Lithuanie (17)</v>
      </c>
      <c r="W31" s="60"/>
      <c r="X31" s="60"/>
      <c r="Y31" s="60"/>
      <c r="Z31" s="60"/>
      <c r="AA31" s="60"/>
    </row>
    <row r="32" spans="7:27" ht="12" customHeight="1" thickBot="1" x14ac:dyDescent="0.25">
      <c r="G32" s="64" t="str">
        <f>'data-Fig3'!C34</f>
        <v>Latvia (16.5)</v>
      </c>
      <c r="Q32" s="60"/>
      <c r="R32" s="60"/>
      <c r="S32" s="60"/>
      <c r="T32" s="60"/>
      <c r="U32" s="60"/>
      <c r="V32" s="64" t="str">
        <f>'data-Fig3'!Q34</f>
        <v>Lettonie (16.5)</v>
      </c>
      <c r="W32" s="60"/>
      <c r="X32" s="60"/>
      <c r="Y32" s="60"/>
      <c r="Z32" s="60"/>
      <c r="AA32" s="60"/>
    </row>
    <row r="33" spans="2:27" ht="12" customHeight="1" thickBot="1" x14ac:dyDescent="0.25">
      <c r="G33" s="64" t="str">
        <f>'data-Fig3'!C35</f>
        <v>Netherlands (16.3)</v>
      </c>
      <c r="Q33" s="60"/>
      <c r="R33" s="60"/>
      <c r="S33" s="60"/>
      <c r="T33" s="60"/>
      <c r="U33" s="60"/>
      <c r="V33" s="64" t="str">
        <f>'data-Fig3'!Q35</f>
        <v>Pays-Bas (16.3)</v>
      </c>
      <c r="W33" s="60"/>
      <c r="X33" s="60"/>
      <c r="Y33" s="60"/>
      <c r="Z33" s="60"/>
      <c r="AA33" s="60"/>
    </row>
    <row r="34" spans="2:27" ht="12" customHeight="1" thickBot="1" x14ac:dyDescent="0.25">
      <c r="G34" s="64" t="str">
        <f>'data-Fig3'!C36</f>
        <v>Switzerland (16.1)</v>
      </c>
      <c r="Q34" s="60"/>
      <c r="R34" s="60"/>
      <c r="S34" s="60"/>
      <c r="T34" s="60"/>
      <c r="U34" s="60"/>
      <c r="V34" s="64" t="str">
        <f>'data-Fig3'!Q36</f>
        <v>Suisse (16.1)</v>
      </c>
      <c r="W34" s="60"/>
      <c r="X34" s="60"/>
      <c r="Y34" s="60"/>
      <c r="Z34" s="60"/>
      <c r="AA34" s="60"/>
    </row>
    <row r="35" spans="2:27" ht="12" customHeight="1" thickBot="1" x14ac:dyDescent="0.25">
      <c r="G35" s="64" t="str">
        <f>'data-Fig3'!C37</f>
        <v>Israel (16.1)</v>
      </c>
      <c r="Q35" s="60"/>
      <c r="R35" s="60"/>
      <c r="S35" s="60"/>
      <c r="T35" s="60"/>
      <c r="U35" s="60"/>
      <c r="V35" s="64" t="str">
        <f>'data-Fig3'!Q37</f>
        <v>Israel (16.1)</v>
      </c>
      <c r="W35" s="60"/>
      <c r="X35" s="60"/>
      <c r="Y35" s="60"/>
      <c r="Z35" s="60"/>
      <c r="AA35" s="60"/>
    </row>
    <row r="36" spans="2:27" ht="12" customHeight="1" thickBot="1" x14ac:dyDescent="0.25">
      <c r="G36" s="64" t="str">
        <f>'data-Fig3'!C38</f>
        <v>Colombia (14.1)</v>
      </c>
      <c r="Q36" s="60"/>
      <c r="R36" s="60"/>
      <c r="S36" s="60"/>
      <c r="T36" s="60"/>
      <c r="U36" s="60"/>
      <c r="V36" s="64" t="str">
        <f>'data-Fig3'!Q38</f>
        <v>Colombie (14.1)</v>
      </c>
      <c r="W36" s="60"/>
      <c r="X36" s="60"/>
      <c r="Y36" s="60"/>
      <c r="Z36" s="60"/>
      <c r="AA36" s="60"/>
    </row>
    <row r="37" spans="2:27" ht="12" customHeight="1" thickBot="1" x14ac:dyDescent="0.25">
      <c r="G37" s="64" t="str">
        <f>'data-Fig3'!C39</f>
        <v>Ireland (12.9)</v>
      </c>
      <c r="Q37" s="60"/>
      <c r="R37" s="60"/>
      <c r="S37" s="60"/>
      <c r="T37" s="60"/>
      <c r="U37" s="60"/>
      <c r="V37" s="64" t="str">
        <f>'data-Fig3'!Q39</f>
        <v>Irlande (12.9)</v>
      </c>
      <c r="W37" s="60"/>
      <c r="X37" s="60"/>
      <c r="Y37" s="60"/>
      <c r="Z37" s="60"/>
      <c r="AA37" s="60"/>
    </row>
    <row r="38" spans="2:27" ht="12" customHeight="1" thickBot="1" x14ac:dyDescent="0.25">
      <c r="G38" s="64" t="str">
        <f>'data-Fig3'!C40</f>
        <v>Türkiye (12.4)</v>
      </c>
      <c r="Q38" s="60"/>
      <c r="R38" s="60"/>
      <c r="S38" s="60"/>
      <c r="T38" s="60"/>
      <c r="U38" s="60"/>
      <c r="V38" s="64" t="str">
        <f>'data-Fig3'!Q40</f>
        <v>Türkiye (12.4)</v>
      </c>
      <c r="W38" s="60"/>
      <c r="X38" s="60"/>
      <c r="Y38" s="60"/>
      <c r="Z38" s="60"/>
      <c r="AA38" s="60"/>
    </row>
    <row r="39" spans="2:27" ht="12" customHeight="1" thickBot="1" x14ac:dyDescent="0.25">
      <c r="G39" s="64" t="str">
        <f>'data-Fig3'!C41</f>
        <v>Costa Rica (12.3)</v>
      </c>
      <c r="Q39" s="60"/>
      <c r="R39" s="60"/>
      <c r="S39" s="60"/>
      <c r="T39" s="60"/>
      <c r="U39" s="60"/>
      <c r="V39" s="64" t="str">
        <f>'data-Fig3'!Q41</f>
        <v>Costa Rica (12.3)</v>
      </c>
      <c r="W39" s="60"/>
      <c r="X39" s="60"/>
      <c r="Y39" s="60"/>
      <c r="Z39" s="60"/>
      <c r="AA39" s="60"/>
    </row>
    <row r="40" spans="2:27" ht="12" customHeight="1" thickBot="1" x14ac:dyDescent="0.25">
      <c r="G40" s="64" t="str">
        <f>'data-Fig3'!C42</f>
        <v>Korea (12.3)</v>
      </c>
      <c r="Q40" s="60"/>
      <c r="R40" s="60"/>
      <c r="S40" s="60"/>
      <c r="T40" s="60"/>
      <c r="U40" s="60"/>
      <c r="V40" s="64" t="str">
        <f>'data-Fig3'!Q42</f>
        <v>Corée (12.3)</v>
      </c>
      <c r="W40" s="60"/>
      <c r="X40" s="60"/>
      <c r="Y40" s="60"/>
      <c r="Z40" s="60"/>
      <c r="AA40" s="60"/>
    </row>
    <row r="41" spans="2:27" ht="12" customHeight="1" thickBot="1" x14ac:dyDescent="0.25">
      <c r="G41" s="64" t="str">
        <f>'data-Fig3'!C43</f>
        <v>Chile (11.7)</v>
      </c>
      <c r="Q41" s="60"/>
      <c r="R41" s="60"/>
      <c r="S41" s="60"/>
      <c r="T41" s="60"/>
      <c r="U41" s="60"/>
      <c r="V41" s="64" t="str">
        <f>'data-Fig3'!Q43</f>
        <v>Chili (11.7)</v>
      </c>
      <c r="W41" s="60"/>
      <c r="X41" s="60"/>
      <c r="Y41" s="60"/>
      <c r="Z41" s="60"/>
      <c r="AA41" s="60"/>
    </row>
    <row r="42" spans="2:27" ht="12" customHeight="1" thickBot="1" x14ac:dyDescent="0.25">
      <c r="G42" s="64" t="str">
        <f>'data-Fig3'!C44</f>
        <v>Mexico (7.4)</v>
      </c>
      <c r="Q42" s="60"/>
      <c r="R42" s="60"/>
      <c r="S42" s="60"/>
      <c r="T42" s="60"/>
      <c r="U42" s="60"/>
      <c r="V42" s="64" t="str">
        <f>'data-Fig3'!Q44</f>
        <v>Mexique (7.4)</v>
      </c>
      <c r="W42" s="60"/>
      <c r="X42" s="60"/>
      <c r="Y42" s="60"/>
      <c r="Z42" s="60"/>
      <c r="AA42" s="60"/>
    </row>
    <row r="43" spans="2:27" ht="11.1" customHeight="1" thickBot="1" x14ac:dyDescent="0.25">
      <c r="G43" s="63"/>
      <c r="Q43" s="60"/>
      <c r="R43" s="60"/>
      <c r="S43" s="60"/>
      <c r="T43" s="60"/>
      <c r="U43" s="60"/>
      <c r="V43" s="63"/>
      <c r="W43" s="60"/>
      <c r="X43" s="60"/>
      <c r="Y43" s="60"/>
      <c r="Z43" s="60"/>
      <c r="AA43" s="60"/>
    </row>
    <row r="44" spans="2:27" ht="11.1" customHeight="1" x14ac:dyDescent="0.2">
      <c r="Q44" s="60"/>
      <c r="R44" s="60"/>
      <c r="S44" s="60"/>
      <c r="T44" s="60"/>
      <c r="U44" s="60"/>
      <c r="V44" s="61"/>
      <c r="W44" s="60"/>
      <c r="X44" s="60"/>
      <c r="Y44" s="60"/>
      <c r="Z44" s="60"/>
      <c r="AA44" s="60"/>
    </row>
    <row r="45" spans="2:27" ht="23.25" customHeight="1" x14ac:dyDescent="0.2">
      <c r="Q45" s="60"/>
      <c r="R45" s="60"/>
      <c r="S45" s="60"/>
      <c r="T45" s="60"/>
      <c r="U45" s="60"/>
      <c r="V45" s="61"/>
      <c r="W45" s="60"/>
      <c r="X45" s="60"/>
      <c r="Y45" s="60"/>
      <c r="Z45" s="60"/>
      <c r="AA45" s="60"/>
    </row>
    <row r="46" spans="2:27" ht="65.25" customHeight="1" x14ac:dyDescent="0.2">
      <c r="B46" s="149" t="s">
        <v>114</v>
      </c>
      <c r="C46" s="150"/>
      <c r="D46" s="150"/>
      <c r="E46" s="150"/>
      <c r="F46" s="150"/>
      <c r="G46" s="150"/>
      <c r="H46" s="150"/>
      <c r="I46" s="150"/>
      <c r="J46" s="150"/>
      <c r="K46" s="150"/>
      <c r="L46" s="150"/>
      <c r="Q46" s="149" t="s">
        <v>192</v>
      </c>
      <c r="R46" s="150"/>
      <c r="S46" s="150"/>
      <c r="T46" s="150"/>
      <c r="U46" s="150"/>
      <c r="V46" s="150"/>
      <c r="W46" s="150"/>
      <c r="X46" s="150"/>
      <c r="Y46" s="150"/>
      <c r="Z46" s="150"/>
      <c r="AA46" s="150"/>
    </row>
    <row r="47" spans="2:27" ht="9" customHeight="1" x14ac:dyDescent="0.2">
      <c r="B47" s="149"/>
      <c r="C47" s="151"/>
      <c r="D47" s="151"/>
      <c r="E47" s="151"/>
      <c r="F47" s="151"/>
      <c r="G47" s="151"/>
      <c r="H47" s="151"/>
      <c r="I47" s="151"/>
      <c r="J47" s="151"/>
      <c r="K47" s="151"/>
      <c r="L47" s="151"/>
      <c r="Q47" s="149"/>
      <c r="R47" s="151"/>
      <c r="S47" s="151"/>
      <c r="T47" s="151"/>
      <c r="U47" s="151"/>
      <c r="V47" s="151"/>
      <c r="W47" s="151"/>
      <c r="X47" s="151"/>
      <c r="Y47" s="151"/>
      <c r="Z47" s="151"/>
      <c r="AA47" s="151"/>
    </row>
    <row r="48" spans="2:27" ht="24.75" customHeight="1" x14ac:dyDescent="0.2">
      <c r="B48" s="145" t="s">
        <v>173</v>
      </c>
      <c r="C48" s="145"/>
      <c r="D48" s="145"/>
      <c r="E48" s="145"/>
      <c r="F48" s="145"/>
      <c r="G48" s="145"/>
      <c r="H48" s="145"/>
      <c r="I48" s="145"/>
      <c r="J48" s="145"/>
      <c r="K48" s="145"/>
      <c r="L48" s="145"/>
      <c r="Q48" s="145" t="s">
        <v>193</v>
      </c>
      <c r="R48" s="145"/>
      <c r="S48" s="145"/>
      <c r="T48" s="145"/>
      <c r="U48" s="145"/>
      <c r="V48" s="145"/>
      <c r="W48" s="145"/>
      <c r="X48" s="145"/>
      <c r="Y48" s="145"/>
      <c r="Z48" s="145"/>
      <c r="AA48" s="145"/>
    </row>
    <row r="49" spans="2:14" ht="45" customHeight="1" x14ac:dyDescent="0.2">
      <c r="B49" s="150"/>
      <c r="C49" s="150"/>
      <c r="D49" s="150"/>
      <c r="E49" s="150"/>
      <c r="F49" s="150"/>
      <c r="G49" s="150"/>
      <c r="H49" s="150"/>
      <c r="I49" s="150"/>
      <c r="J49" s="150"/>
      <c r="K49" s="150"/>
      <c r="L49" s="150"/>
    </row>
    <row r="50" spans="2:14" x14ac:dyDescent="0.2">
      <c r="B50" s="59"/>
    </row>
    <row r="53" spans="2:14" ht="38.25" customHeight="1" x14ac:dyDescent="0.2">
      <c r="N53" s="62"/>
    </row>
  </sheetData>
  <mergeCells count="13">
    <mergeCell ref="B49:L49"/>
    <mergeCell ref="B48:L48"/>
    <mergeCell ref="B46:L46"/>
    <mergeCell ref="B2:L2"/>
    <mergeCell ref="B3:F3"/>
    <mergeCell ref="H3:L3"/>
    <mergeCell ref="B47:L47"/>
    <mergeCell ref="Q48:AA48"/>
    <mergeCell ref="Q2:AA2"/>
    <mergeCell ref="Q3:U3"/>
    <mergeCell ref="W3:AA3"/>
    <mergeCell ref="Q46:AA46"/>
    <mergeCell ref="Q47:AA47"/>
  </mergeCells>
  <printOptions horizontalCentered="1"/>
  <pageMargins left="0.74803149606299213" right="0.74803149606299213" top="0.98425196850393704" bottom="0.98425196850393704" header="0.51181102362204722" footer="0.51181102362204722"/>
  <pageSetup paperSize="9" scale="84" orientation="portrait" r:id="rId1"/>
  <headerFooter alignWithMargins="0">
    <oddFooter>&amp;R&amp;"Arial,Italic"OECD(2006), Society at a Glance (www.oecd.org/els/social/indicators/SAG) / OCDE(2006), Panorama de la Société (www/oecd.org/els/social/indicateurs/SAG)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CC999-5B96-4F9B-93AA-404870E4E25B}">
  <sheetPr>
    <pageSetUpPr fitToPage="1"/>
  </sheetPr>
  <dimension ref="B1:AA144"/>
  <sheetViews>
    <sheetView topLeftCell="B1" zoomScale="80" zoomScaleNormal="80" workbookViewId="0">
      <selection activeCell="E1" sqref="E1:K1048576"/>
    </sheetView>
  </sheetViews>
  <sheetFormatPr defaultColWidth="9.140625" defaultRowHeight="12" x14ac:dyDescent="0.2"/>
  <cols>
    <col min="1" max="1" width="2.28515625" style="67" customWidth="1"/>
    <col min="2" max="2" width="3" style="67" customWidth="1"/>
    <col min="3" max="4" width="22.7109375" style="67" customWidth="1"/>
    <col min="5" max="5" width="15.7109375" style="67" bestFit="1" customWidth="1"/>
    <col min="6" max="6" width="21.140625" style="67" bestFit="1" customWidth="1"/>
    <col min="7" max="7" width="1.85546875" style="67" customWidth="1"/>
    <col min="8" max="8" width="17.28515625" style="67" customWidth="1"/>
    <col min="9" max="9" width="15.7109375" style="67" bestFit="1" customWidth="1"/>
    <col min="10" max="10" width="2.85546875" style="67" customWidth="1"/>
    <col min="11" max="11" width="12" style="67" customWidth="1"/>
    <col min="12" max="12" width="8" style="67" customWidth="1"/>
    <col min="13" max="14" width="11.28515625" style="67" customWidth="1"/>
    <col min="15" max="15" width="4.140625" style="67" customWidth="1"/>
    <col min="16" max="16" width="17.5703125" style="68" customWidth="1"/>
    <col min="17" max="17" width="24.7109375" style="67" customWidth="1"/>
    <col min="18" max="21" width="9.140625" style="67"/>
    <col min="22" max="22" width="14.42578125" style="67" customWidth="1"/>
    <col min="23" max="23" width="13.5703125" style="67" customWidth="1"/>
    <col min="24" max="24" width="12" style="67" customWidth="1"/>
    <col min="25" max="25" width="13" style="67" customWidth="1"/>
    <col min="26" max="16384" width="9.140625" style="67"/>
  </cols>
  <sheetData>
    <row r="1" spans="3:27" x14ac:dyDescent="0.2">
      <c r="C1" s="82" t="s">
        <v>172</v>
      </c>
      <c r="D1" s="82"/>
      <c r="E1" s="95"/>
      <c r="F1" s="95"/>
      <c r="H1" s="95"/>
      <c r="I1" s="95"/>
      <c r="J1" s="95"/>
      <c r="K1" s="95"/>
      <c r="L1" s="95"/>
      <c r="M1" s="95"/>
      <c r="N1" s="95"/>
    </row>
    <row r="2" spans="3:27" x14ac:dyDescent="0.2">
      <c r="E2" s="95"/>
      <c r="F2" s="95"/>
      <c r="H2" s="95"/>
      <c r="I2" s="95"/>
      <c r="J2" s="95"/>
      <c r="K2" s="95"/>
      <c r="L2" s="95"/>
      <c r="M2" s="95"/>
      <c r="N2" s="95"/>
      <c r="P2" s="94" t="s">
        <v>171</v>
      </c>
    </row>
    <row r="3" spans="3:27" x14ac:dyDescent="0.2">
      <c r="C3" s="77"/>
      <c r="D3" s="77"/>
      <c r="E3" s="92"/>
      <c r="F3" s="92"/>
      <c r="G3" s="77"/>
      <c r="H3" s="92"/>
      <c r="I3" s="93"/>
      <c r="J3" s="92"/>
      <c r="K3" s="92" t="s">
        <v>170</v>
      </c>
      <c r="L3" s="92"/>
      <c r="M3" s="92"/>
      <c r="N3" s="92"/>
      <c r="O3" s="77"/>
      <c r="P3" s="91"/>
    </row>
    <row r="4" spans="3:27" s="86" customFormat="1" ht="39.75" customHeight="1" x14ac:dyDescent="0.2">
      <c r="C4" s="89"/>
      <c r="D4" s="89"/>
      <c r="E4" s="87" t="s">
        <v>169</v>
      </c>
      <c r="F4" s="87" t="s">
        <v>168</v>
      </c>
      <c r="H4" s="87" t="s">
        <v>167</v>
      </c>
      <c r="I4" s="87" t="s">
        <v>166</v>
      </c>
      <c r="J4" s="87"/>
      <c r="K4" s="87" t="s">
        <v>165</v>
      </c>
      <c r="L4" s="87"/>
      <c r="M4" s="87" t="s">
        <v>164</v>
      </c>
      <c r="N4" s="87" t="s">
        <v>163</v>
      </c>
      <c r="O4" s="89"/>
      <c r="P4" s="88"/>
      <c r="R4" s="86" t="s">
        <v>162</v>
      </c>
    </row>
    <row r="5" spans="3:27" s="86" customFormat="1" ht="43.5" customHeight="1" x14ac:dyDescent="0.2">
      <c r="C5" s="89"/>
      <c r="D5" s="89"/>
      <c r="E5" s="90" t="s">
        <v>161</v>
      </c>
      <c r="F5" s="90" t="s">
        <v>160</v>
      </c>
      <c r="H5" s="90" t="s">
        <v>159</v>
      </c>
      <c r="I5" s="90" t="s">
        <v>158</v>
      </c>
      <c r="J5" s="87"/>
      <c r="K5" s="90" t="s">
        <v>157</v>
      </c>
      <c r="L5" s="87"/>
      <c r="M5" s="90" t="s">
        <v>156</v>
      </c>
      <c r="N5" s="90" t="s">
        <v>155</v>
      </c>
      <c r="O5" s="89"/>
      <c r="P5" s="88"/>
      <c r="V5" s="87"/>
      <c r="W5" s="87"/>
      <c r="X5" s="87"/>
      <c r="Y5" s="87"/>
      <c r="Z5" s="67"/>
      <c r="AA5" s="67"/>
    </row>
    <row r="6" spans="3:27" x14ac:dyDescent="0.2">
      <c r="C6" s="67" t="str">
        <f t="shared" ref="C6:C44" si="0">CONCATENATE(D6," (",ROUND(K6,1),")")</f>
        <v>France (30.7)</v>
      </c>
      <c r="D6" s="69" t="s">
        <v>12</v>
      </c>
      <c r="E6" s="76">
        <v>13.446587368494463</v>
      </c>
      <c r="F6" s="76">
        <v>5.3824707144424835</v>
      </c>
      <c r="G6" s="76"/>
      <c r="H6" s="76">
        <v>8.5230159970627266</v>
      </c>
      <c r="I6" s="76">
        <v>2.6701977406276747</v>
      </c>
      <c r="J6" s="76"/>
      <c r="K6" s="76">
        <v>30.739281316060424</v>
      </c>
      <c r="M6" s="76">
        <f t="shared" ref="M6:M44" si="1">F6+E6</f>
        <v>18.829058082936946</v>
      </c>
      <c r="N6" s="76">
        <f t="shared" ref="N6:N44" si="2">H6+I6</f>
        <v>11.193213737690401</v>
      </c>
      <c r="P6" s="75" t="s">
        <v>12</v>
      </c>
      <c r="Q6" s="67" t="str">
        <f t="shared" ref="Q6:Q44" si="3">CONCATENATE(P6," (",ROUND(K6,1),")")</f>
        <v>France (30.7)</v>
      </c>
      <c r="R6" s="67">
        <v>2019</v>
      </c>
      <c r="V6" s="76"/>
      <c r="W6" s="76"/>
      <c r="X6" s="76"/>
      <c r="Y6" s="76"/>
    </row>
    <row r="7" spans="3:27" x14ac:dyDescent="0.2">
      <c r="C7" s="67" t="str">
        <f t="shared" si="0"/>
        <v>Finland (29.4)</v>
      </c>
      <c r="D7" s="69" t="s">
        <v>13</v>
      </c>
      <c r="E7" s="76">
        <v>11.944056112366484</v>
      </c>
      <c r="F7" s="76">
        <v>4.9804953639236569</v>
      </c>
      <c r="G7" s="76"/>
      <c r="H7" s="76">
        <v>5.7555399444671433</v>
      </c>
      <c r="I7" s="76">
        <v>5.8222364232170687</v>
      </c>
      <c r="J7" s="76"/>
      <c r="K7" s="76">
        <v>29.419023383418519</v>
      </c>
      <c r="M7" s="76">
        <f t="shared" si="1"/>
        <v>16.924551476290141</v>
      </c>
      <c r="N7" s="76">
        <f t="shared" si="2"/>
        <v>11.577776367684212</v>
      </c>
      <c r="P7" s="75" t="s">
        <v>154</v>
      </c>
      <c r="Q7" s="67" t="str">
        <f t="shared" si="3"/>
        <v>Finlande (29.4)</v>
      </c>
      <c r="R7" s="67">
        <v>2019</v>
      </c>
      <c r="V7" s="76"/>
      <c r="W7" s="76"/>
      <c r="X7" s="76"/>
      <c r="Y7" s="76"/>
    </row>
    <row r="8" spans="3:27" x14ac:dyDescent="0.2">
      <c r="C8" s="67" t="str">
        <f t="shared" si="0"/>
        <v>Denmark (28.4)</v>
      </c>
      <c r="D8" s="69" t="s">
        <v>15</v>
      </c>
      <c r="E8" s="76">
        <v>8.1272223284277203</v>
      </c>
      <c r="F8" s="76">
        <v>4.9152285799648681</v>
      </c>
      <c r="G8" s="76"/>
      <c r="H8" s="76">
        <v>6.7261192073448735</v>
      </c>
      <c r="I8" s="76">
        <v>6.7838274067107944</v>
      </c>
      <c r="J8" s="76"/>
      <c r="K8" s="76">
        <v>28.436355806246915</v>
      </c>
      <c r="M8" s="76">
        <f t="shared" si="1"/>
        <v>13.042450908392588</v>
      </c>
      <c r="N8" s="76">
        <f t="shared" si="2"/>
        <v>13.509946614055668</v>
      </c>
      <c r="P8" s="75" t="s">
        <v>153</v>
      </c>
      <c r="Q8" s="67" t="str">
        <f t="shared" si="3"/>
        <v>Danemark (28.4)</v>
      </c>
      <c r="R8" s="67">
        <v>2019</v>
      </c>
    </row>
    <row r="9" spans="3:27" x14ac:dyDescent="0.2">
      <c r="C9" s="67" t="str">
        <f t="shared" si="0"/>
        <v>Belgium (28.2)</v>
      </c>
      <c r="D9" s="69" t="s">
        <v>18</v>
      </c>
      <c r="E9" s="76">
        <v>10.689503344458178</v>
      </c>
      <c r="F9" s="76">
        <v>6.1951249950600022</v>
      </c>
      <c r="G9" s="76"/>
      <c r="H9" s="76">
        <v>7.1917267708670298</v>
      </c>
      <c r="I9" s="76">
        <v>3.2229062747641191</v>
      </c>
      <c r="J9" s="76"/>
      <c r="K9" s="76">
        <v>28.218191492256885</v>
      </c>
      <c r="M9" s="76">
        <f t="shared" si="1"/>
        <v>16.88462833951818</v>
      </c>
      <c r="N9" s="76">
        <f t="shared" si="2"/>
        <v>10.414633045631149</v>
      </c>
      <c r="P9" s="75" t="s">
        <v>152</v>
      </c>
      <c r="Q9" s="67" t="str">
        <f t="shared" si="3"/>
        <v>Belgique (28.2)</v>
      </c>
      <c r="R9" s="67">
        <v>2019</v>
      </c>
    </row>
    <row r="10" spans="3:27" x14ac:dyDescent="0.2">
      <c r="C10" s="67" t="str">
        <f t="shared" si="0"/>
        <v>Italy (27.7)</v>
      </c>
      <c r="D10" s="69" t="s">
        <v>5</v>
      </c>
      <c r="E10" s="76">
        <v>15.911200156648505</v>
      </c>
      <c r="F10" s="76">
        <v>4.1690744101552575</v>
      </c>
      <c r="G10" s="76"/>
      <c r="H10" s="76">
        <v>6.3836047167764516</v>
      </c>
      <c r="I10" s="76">
        <v>0.99470549631580507</v>
      </c>
      <c r="J10" s="76"/>
      <c r="K10" s="76">
        <v>27.731579471023394</v>
      </c>
      <c r="M10" s="76">
        <f t="shared" si="1"/>
        <v>20.080274566803762</v>
      </c>
      <c r="N10" s="76">
        <f t="shared" si="2"/>
        <v>7.3783102130922567</v>
      </c>
      <c r="P10" s="75" t="s">
        <v>151</v>
      </c>
      <c r="Q10" s="67" t="str">
        <f t="shared" si="3"/>
        <v>Italie (27.7)</v>
      </c>
      <c r="R10" s="67">
        <v>2019</v>
      </c>
      <c r="V10" s="74"/>
      <c r="W10" s="74"/>
      <c r="X10" s="74"/>
      <c r="Y10" s="74"/>
    </row>
    <row r="11" spans="3:27" x14ac:dyDescent="0.2">
      <c r="C11" s="67" t="str">
        <f t="shared" si="0"/>
        <v>Austria (27.7)</v>
      </c>
      <c r="D11" s="69" t="s">
        <v>19</v>
      </c>
      <c r="E11" s="76">
        <v>12.998374485879328</v>
      </c>
      <c r="F11" s="76">
        <v>4.5529345197333413</v>
      </c>
      <c r="G11" s="76"/>
      <c r="H11" s="76">
        <v>7.2668535158133762</v>
      </c>
      <c r="I11" s="76">
        <v>2.1894935025989524</v>
      </c>
      <c r="J11" s="76"/>
      <c r="K11" s="76">
        <v>27.708352643860646</v>
      </c>
      <c r="M11" s="76">
        <f t="shared" si="1"/>
        <v>17.551309005612669</v>
      </c>
      <c r="N11" s="76">
        <f t="shared" si="2"/>
        <v>9.4563470184123286</v>
      </c>
      <c r="P11" s="75" t="s">
        <v>150</v>
      </c>
      <c r="Q11" s="67" t="str">
        <f t="shared" si="3"/>
        <v>Autriche (27.7)</v>
      </c>
      <c r="R11" s="67">
        <v>2019</v>
      </c>
    </row>
    <row r="12" spans="3:27" x14ac:dyDescent="0.2">
      <c r="C12" s="67" t="str">
        <f t="shared" si="0"/>
        <v>Germany (25.6)</v>
      </c>
      <c r="D12" s="69" t="s">
        <v>11</v>
      </c>
      <c r="E12" s="76">
        <v>10.38287232052884</v>
      </c>
      <c r="F12" s="76">
        <v>3.2970013200854531</v>
      </c>
      <c r="G12" s="76"/>
      <c r="H12" s="76">
        <v>8.3207381045473117</v>
      </c>
      <c r="I12" s="76">
        <v>2.995646665350387</v>
      </c>
      <c r="J12" s="76"/>
      <c r="K12" s="76">
        <v>25.589535656672663</v>
      </c>
      <c r="M12" s="76">
        <f t="shared" si="1"/>
        <v>13.679873640614293</v>
      </c>
      <c r="N12" s="76">
        <f t="shared" si="2"/>
        <v>11.316384769897699</v>
      </c>
      <c r="P12" s="75" t="s">
        <v>149</v>
      </c>
      <c r="Q12" s="67" t="str">
        <f t="shared" si="3"/>
        <v>Allemagne (25.6)</v>
      </c>
      <c r="R12" s="67">
        <v>2019</v>
      </c>
    </row>
    <row r="13" spans="3:27" x14ac:dyDescent="0.2">
      <c r="C13" s="67" t="str">
        <f t="shared" si="0"/>
        <v>Norway (25.3)</v>
      </c>
      <c r="D13" s="69" t="s">
        <v>63</v>
      </c>
      <c r="E13" s="76">
        <v>7.091653255032953</v>
      </c>
      <c r="F13" s="76">
        <v>5.7164127844197443</v>
      </c>
      <c r="G13" s="76"/>
      <c r="H13" s="76">
        <v>6.598127197989383</v>
      </c>
      <c r="I13" s="76">
        <v>5.4707736024632077</v>
      </c>
      <c r="J13" s="76"/>
      <c r="K13" s="76">
        <v>25.278231628999333</v>
      </c>
      <c r="M13" s="76">
        <f t="shared" si="1"/>
        <v>12.808066039452697</v>
      </c>
      <c r="N13" s="76">
        <f t="shared" si="2"/>
        <v>12.068900800452591</v>
      </c>
      <c r="P13" s="75" t="s">
        <v>148</v>
      </c>
      <c r="Q13" s="67" t="str">
        <f t="shared" si="3"/>
        <v>Norvège (25.3)</v>
      </c>
      <c r="R13" s="67">
        <v>2019</v>
      </c>
    </row>
    <row r="14" spans="3:27" x14ac:dyDescent="0.2">
      <c r="C14" s="67" t="str">
        <f t="shared" si="0"/>
        <v>Greece (25.1)</v>
      </c>
      <c r="D14" s="69" t="s">
        <v>10</v>
      </c>
      <c r="E14" s="76">
        <v>15.650850139980587</v>
      </c>
      <c r="F14" s="76">
        <v>3.5606139980805516</v>
      </c>
      <c r="G14" s="76"/>
      <c r="H14" s="76">
        <v>5.0456623807826677</v>
      </c>
      <c r="I14" s="76">
        <v>0.46090478109007282</v>
      </c>
      <c r="J14" s="76"/>
      <c r="K14" s="76">
        <v>25.082008638374752</v>
      </c>
      <c r="M14" s="76">
        <f t="shared" si="1"/>
        <v>19.211464138061139</v>
      </c>
      <c r="N14" s="76">
        <f t="shared" si="2"/>
        <v>5.5065671618727405</v>
      </c>
      <c r="P14" s="75" t="s">
        <v>147</v>
      </c>
      <c r="Q14" s="67" t="str">
        <f t="shared" si="3"/>
        <v>Grèce (25.1)</v>
      </c>
      <c r="R14" s="67">
        <v>2019</v>
      </c>
    </row>
    <row r="15" spans="3:27" x14ac:dyDescent="0.2">
      <c r="C15" s="67" t="str">
        <f t="shared" si="0"/>
        <v>Sweden (25.1)</v>
      </c>
      <c r="D15" s="69" t="s">
        <v>24</v>
      </c>
      <c r="E15" s="76">
        <v>6.9834377603538016</v>
      </c>
      <c r="F15" s="76">
        <v>3.4946596961077656</v>
      </c>
      <c r="G15" s="76"/>
      <c r="H15" s="76">
        <v>6.5638615507427387</v>
      </c>
      <c r="I15" s="76">
        <v>7.0144794641831938</v>
      </c>
      <c r="J15" s="76"/>
      <c r="K15" s="76">
        <v>25.07246731599934</v>
      </c>
      <c r="M15" s="76">
        <f t="shared" si="1"/>
        <v>10.478097456461567</v>
      </c>
      <c r="N15" s="76">
        <f t="shared" si="2"/>
        <v>13.578341014925932</v>
      </c>
      <c r="P15" s="75" t="s">
        <v>146</v>
      </c>
      <c r="Q15" s="67" t="str">
        <f t="shared" si="3"/>
        <v>Suède (25.1)</v>
      </c>
      <c r="R15" s="67">
        <v>2019</v>
      </c>
    </row>
    <row r="16" spans="3:27" x14ac:dyDescent="0.2">
      <c r="C16" s="67" t="str">
        <f t="shared" si="0"/>
        <v>Spain (24.6)</v>
      </c>
      <c r="D16" s="69" t="s">
        <v>25</v>
      </c>
      <c r="E16" s="76">
        <v>11.289545812154699</v>
      </c>
      <c r="F16" s="76">
        <v>4.5250552558513295</v>
      </c>
      <c r="G16" s="76"/>
      <c r="H16" s="76">
        <v>6.4536321446509284</v>
      </c>
      <c r="I16" s="76">
        <v>1.6850706073329995</v>
      </c>
      <c r="J16" s="76"/>
      <c r="K16" s="76">
        <v>24.647372536976395</v>
      </c>
      <c r="M16" s="76">
        <f t="shared" si="1"/>
        <v>15.814601068006029</v>
      </c>
      <c r="N16" s="76">
        <f t="shared" si="2"/>
        <v>8.1387027519839279</v>
      </c>
      <c r="P16" s="75" t="s">
        <v>145</v>
      </c>
      <c r="Q16" s="67" t="str">
        <f t="shared" si="3"/>
        <v>Espagne (24.6)</v>
      </c>
      <c r="R16" s="67">
        <v>2019</v>
      </c>
    </row>
    <row r="17" spans="2:25" x14ac:dyDescent="0.2">
      <c r="C17" s="67" t="str">
        <f t="shared" si="0"/>
        <v>New Zealand (23.6)</v>
      </c>
      <c r="D17" s="69" t="s">
        <v>31</v>
      </c>
      <c r="E17" s="76">
        <v>4.9384696589467456</v>
      </c>
      <c r="F17" s="76">
        <v>4.7502899155562126</v>
      </c>
      <c r="G17" s="76"/>
      <c r="H17" s="76">
        <v>7.1853194924174373</v>
      </c>
      <c r="I17" s="76">
        <v>2.7839955948086059</v>
      </c>
      <c r="J17" s="76"/>
      <c r="K17" s="76">
        <v>23.64225825500445</v>
      </c>
      <c r="M17" s="76">
        <f t="shared" si="1"/>
        <v>9.6887595745029582</v>
      </c>
      <c r="N17" s="76">
        <f t="shared" si="2"/>
        <v>9.9693150872260432</v>
      </c>
      <c r="O17" s="82"/>
      <c r="P17" s="75" t="s">
        <v>144</v>
      </c>
      <c r="Q17" s="67" t="str">
        <f t="shared" si="3"/>
        <v>Nouvelle-Zélande (23.6)</v>
      </c>
      <c r="R17" s="67">
        <v>2019</v>
      </c>
    </row>
    <row r="18" spans="2:25" x14ac:dyDescent="0.2">
      <c r="C18" s="67" t="str">
        <f t="shared" si="0"/>
        <v>Japan (22.8)</v>
      </c>
      <c r="D18" s="69" t="s">
        <v>71</v>
      </c>
      <c r="E18" s="76">
        <v>9.3498888666460385</v>
      </c>
      <c r="F18" s="76">
        <v>1.6868939579969044</v>
      </c>
      <c r="G18" s="76"/>
      <c r="H18" s="76">
        <v>9.5865084339311206</v>
      </c>
      <c r="I18" s="76">
        <v>1.9920564211853158</v>
      </c>
      <c r="J18" s="76"/>
      <c r="K18" s="76">
        <v>22.765216230990799</v>
      </c>
      <c r="M18" s="76">
        <f t="shared" si="1"/>
        <v>11.036782824642943</v>
      </c>
      <c r="N18" s="76">
        <f t="shared" si="2"/>
        <v>11.578564855116436</v>
      </c>
      <c r="P18" s="75" t="s">
        <v>143</v>
      </c>
      <c r="Q18" s="67" t="str">
        <f t="shared" si="3"/>
        <v>Japon (22.8)</v>
      </c>
      <c r="R18" s="67">
        <v>2019</v>
      </c>
    </row>
    <row r="19" spans="2:25" x14ac:dyDescent="0.2">
      <c r="C19" s="67" t="str">
        <f t="shared" si="0"/>
        <v>Portugal (22.3)</v>
      </c>
      <c r="D19" s="69" t="s">
        <v>28</v>
      </c>
      <c r="E19" s="76">
        <v>12.42808363193371</v>
      </c>
      <c r="F19" s="76">
        <v>3.2615063004911349</v>
      </c>
      <c r="G19" s="76"/>
      <c r="H19" s="76">
        <v>5.7890570255005009</v>
      </c>
      <c r="I19" s="76">
        <v>0.47503798769024908</v>
      </c>
      <c r="J19" s="76"/>
      <c r="K19" s="76">
        <v>22.341278124789504</v>
      </c>
      <c r="M19" s="76">
        <f t="shared" si="1"/>
        <v>15.689589932424845</v>
      </c>
      <c r="N19" s="76">
        <f t="shared" si="2"/>
        <v>6.26409501319075</v>
      </c>
      <c r="P19" s="75" t="s">
        <v>28</v>
      </c>
      <c r="Q19" s="67" t="str">
        <f t="shared" si="3"/>
        <v>Portugal (22.3)</v>
      </c>
      <c r="R19" s="69">
        <v>2019</v>
      </c>
    </row>
    <row r="20" spans="2:25" x14ac:dyDescent="0.2">
      <c r="C20" s="67" t="str">
        <f t="shared" si="0"/>
        <v>Luxembourg (21.6)</v>
      </c>
      <c r="D20" s="69" t="s">
        <v>33</v>
      </c>
      <c r="E20" s="76">
        <v>8.6554006000103758</v>
      </c>
      <c r="F20" s="76">
        <v>5.1766854746274991</v>
      </c>
      <c r="G20" s="76"/>
      <c r="H20" s="76">
        <v>4.6271251863849807</v>
      </c>
      <c r="I20" s="76">
        <v>2.4026631272198093</v>
      </c>
      <c r="J20" s="76"/>
      <c r="K20" s="76">
        <v>21.616853641640756</v>
      </c>
      <c r="M20" s="76">
        <f t="shared" si="1"/>
        <v>13.832086074637875</v>
      </c>
      <c r="N20" s="76">
        <f t="shared" si="2"/>
        <v>7.0297883136047901</v>
      </c>
      <c r="P20" s="75" t="s">
        <v>33</v>
      </c>
      <c r="Q20" s="67" t="str">
        <f t="shared" si="3"/>
        <v>Luxembourg (21.6)</v>
      </c>
      <c r="R20" s="67">
        <v>2019</v>
      </c>
      <c r="V20" s="82"/>
      <c r="W20" s="82"/>
      <c r="X20" s="82"/>
      <c r="Y20" s="82"/>
    </row>
    <row r="21" spans="2:25" s="82" customFormat="1" x14ac:dyDescent="0.2">
      <c r="C21" s="67" t="str">
        <f t="shared" si="0"/>
        <v>Slovenia (21.5)</v>
      </c>
      <c r="D21" s="69" t="s">
        <v>26</v>
      </c>
      <c r="E21" s="76">
        <v>10.012255960970815</v>
      </c>
      <c r="F21" s="76">
        <v>3.822606245904085</v>
      </c>
      <c r="G21" s="76"/>
      <c r="H21" s="76">
        <v>6.1861057432988344</v>
      </c>
      <c r="I21" s="76">
        <v>1.2484464731897091</v>
      </c>
      <c r="J21" s="76"/>
      <c r="K21" s="76">
        <v>21.471603052579479</v>
      </c>
      <c r="L21" s="67"/>
      <c r="M21" s="76">
        <f t="shared" si="1"/>
        <v>13.834862206874901</v>
      </c>
      <c r="N21" s="76">
        <f t="shared" si="2"/>
        <v>7.4345522164885436</v>
      </c>
      <c r="O21" s="67"/>
      <c r="P21" s="75" t="s">
        <v>142</v>
      </c>
      <c r="Q21" s="67" t="str">
        <f t="shared" si="3"/>
        <v>Slovénie (21.5)</v>
      </c>
      <c r="R21" s="67">
        <v>2019</v>
      </c>
      <c r="V21" s="67"/>
      <c r="W21" s="67"/>
      <c r="X21" s="67"/>
      <c r="Y21" s="67"/>
    </row>
    <row r="22" spans="2:25" s="82" customFormat="1" x14ac:dyDescent="0.2">
      <c r="C22" s="67" t="str">
        <f t="shared" si="0"/>
        <v>Poland (21.2)</v>
      </c>
      <c r="D22" s="69" t="s">
        <v>29</v>
      </c>
      <c r="E22" s="76">
        <v>10.925335306704737</v>
      </c>
      <c r="F22" s="76">
        <v>4.4028573185318827</v>
      </c>
      <c r="G22" s="76"/>
      <c r="H22" s="76">
        <v>4.6000691610278919</v>
      </c>
      <c r="I22" s="76">
        <v>0.93488716853617948</v>
      </c>
      <c r="J22" s="76"/>
      <c r="K22" s="76">
        <v>21.185989766217407</v>
      </c>
      <c r="L22" s="67"/>
      <c r="M22" s="76">
        <f t="shared" si="1"/>
        <v>15.328192625236619</v>
      </c>
      <c r="N22" s="76">
        <f t="shared" si="2"/>
        <v>5.5349563295640714</v>
      </c>
      <c r="O22" s="67"/>
      <c r="P22" s="75" t="s">
        <v>141</v>
      </c>
      <c r="Q22" s="67" t="str">
        <f t="shared" si="3"/>
        <v>Pologne (21.2)</v>
      </c>
      <c r="R22" s="67">
        <v>2019</v>
      </c>
    </row>
    <row r="23" spans="2:25" x14ac:dyDescent="0.2">
      <c r="B23" s="82"/>
      <c r="C23" s="67" t="str">
        <f t="shared" si="0"/>
        <v>Australia (20.5)</v>
      </c>
      <c r="D23" s="69" t="s">
        <v>88</v>
      </c>
      <c r="E23" s="76">
        <v>4.2877660578756966</v>
      </c>
      <c r="F23" s="76">
        <v>4.5644486939045841</v>
      </c>
      <c r="G23" s="76"/>
      <c r="H23" s="76">
        <v>6.3369060042567025</v>
      </c>
      <c r="I23" s="76">
        <v>3.4069496719797883</v>
      </c>
      <c r="J23" s="76"/>
      <c r="K23" s="76">
        <v>20.450884023753851</v>
      </c>
      <c r="M23" s="76">
        <f t="shared" si="1"/>
        <v>8.8522147517802807</v>
      </c>
      <c r="N23" s="76">
        <f t="shared" si="2"/>
        <v>9.7438556762364907</v>
      </c>
      <c r="P23" s="75" t="s">
        <v>140</v>
      </c>
      <c r="Q23" s="67" t="str">
        <f t="shared" si="3"/>
        <v>Australie (20.5)</v>
      </c>
      <c r="R23" s="69">
        <v>2019</v>
      </c>
    </row>
    <row r="24" spans="2:25" x14ac:dyDescent="0.2">
      <c r="C24" s="82" t="str">
        <f t="shared" si="0"/>
        <v>OECD (20.1)</v>
      </c>
      <c r="D24" s="85" t="s">
        <v>100</v>
      </c>
      <c r="E24" s="84">
        <v>7.7440592461676641</v>
      </c>
      <c r="F24" s="84">
        <v>3.6190843417112255</v>
      </c>
      <c r="G24" s="84"/>
      <c r="H24" s="84">
        <v>5.8428384090262337</v>
      </c>
      <c r="I24" s="84">
        <v>2.3276436725844269</v>
      </c>
      <c r="J24" s="84"/>
      <c r="K24" s="84">
        <v>20.101120976726783</v>
      </c>
      <c r="L24" s="82"/>
      <c r="M24" s="84">
        <f t="shared" si="1"/>
        <v>11.36314358787889</v>
      </c>
      <c r="N24" s="84">
        <f t="shared" si="2"/>
        <v>8.1704820816106611</v>
      </c>
      <c r="O24" s="82"/>
      <c r="P24" s="83" t="s">
        <v>139</v>
      </c>
      <c r="Q24" s="82" t="str">
        <f t="shared" si="3"/>
        <v>OCDE (20.1)</v>
      </c>
      <c r="R24" s="82">
        <v>2019</v>
      </c>
    </row>
    <row r="25" spans="2:25" s="82" customFormat="1" x14ac:dyDescent="0.2">
      <c r="C25" s="67" t="str">
        <f t="shared" si="0"/>
        <v>Czech Republic (19.5)</v>
      </c>
      <c r="D25" s="69" t="s">
        <v>16</v>
      </c>
      <c r="E25" s="76">
        <v>7.8919742564013662</v>
      </c>
      <c r="F25" s="76">
        <v>3.6037365134201886</v>
      </c>
      <c r="G25" s="76"/>
      <c r="H25" s="76">
        <v>6.4618587453539655</v>
      </c>
      <c r="I25" s="76">
        <v>1.2237323852613864</v>
      </c>
      <c r="J25" s="76"/>
      <c r="K25" s="76">
        <v>19.459222044361677</v>
      </c>
      <c r="L25" s="67"/>
      <c r="M25" s="76">
        <f t="shared" si="1"/>
        <v>11.495710769821555</v>
      </c>
      <c r="N25" s="76">
        <f t="shared" si="2"/>
        <v>7.6855911306153519</v>
      </c>
      <c r="O25" s="67"/>
      <c r="P25" s="75" t="s">
        <v>138</v>
      </c>
      <c r="Q25" s="67" t="str">
        <f t="shared" si="3"/>
        <v>République tchèque (19.5)</v>
      </c>
      <c r="R25" s="69">
        <v>2019</v>
      </c>
      <c r="V25" s="67"/>
      <c r="W25" s="67"/>
      <c r="X25" s="67"/>
      <c r="Y25" s="67"/>
    </row>
    <row r="26" spans="2:25" x14ac:dyDescent="0.2">
      <c r="C26" s="67" t="str">
        <f t="shared" si="0"/>
        <v>United Kingdom (19.5)</v>
      </c>
      <c r="D26" s="69" t="s">
        <v>22</v>
      </c>
      <c r="E26" s="76">
        <v>4.9191632753304901</v>
      </c>
      <c r="F26" s="76">
        <v>3.6721072960630599</v>
      </c>
      <c r="G26" s="76"/>
      <c r="H26" s="76">
        <v>7.9285441044028699</v>
      </c>
      <c r="I26" s="76">
        <v>2.8417193219798085</v>
      </c>
      <c r="J26" s="76"/>
      <c r="K26" s="76">
        <v>19.512828148505331</v>
      </c>
      <c r="M26" s="76">
        <f t="shared" si="1"/>
        <v>8.5912705713935509</v>
      </c>
      <c r="N26" s="76">
        <f t="shared" si="2"/>
        <v>10.770263426382678</v>
      </c>
      <c r="P26" s="75" t="s">
        <v>137</v>
      </c>
      <c r="Q26" s="67" t="str">
        <f t="shared" si="3"/>
        <v>Royaume-Uni (19.5)</v>
      </c>
      <c r="R26" s="69">
        <v>2019</v>
      </c>
    </row>
    <row r="27" spans="2:25" x14ac:dyDescent="0.2">
      <c r="C27" s="67" t="str">
        <f t="shared" si="0"/>
        <v>Canada (18.8)</v>
      </c>
      <c r="D27" s="69" t="s">
        <v>84</v>
      </c>
      <c r="E27" s="76">
        <v>5.0360765518826121</v>
      </c>
      <c r="F27" s="76">
        <v>4.6650909846918118</v>
      </c>
      <c r="G27" s="76"/>
      <c r="H27" s="76">
        <v>7.7299314359496218</v>
      </c>
      <c r="I27" s="76">
        <v>0.94068957970871914</v>
      </c>
      <c r="J27" s="76"/>
      <c r="K27" s="76">
        <v>18.783856262788738</v>
      </c>
      <c r="M27" s="76">
        <f t="shared" si="1"/>
        <v>9.7011675365744239</v>
      </c>
      <c r="N27" s="76">
        <f t="shared" si="2"/>
        <v>8.670621015658341</v>
      </c>
      <c r="P27" s="75" t="s">
        <v>84</v>
      </c>
      <c r="Q27" s="67" t="str">
        <f t="shared" si="3"/>
        <v>Canada (18.8)</v>
      </c>
      <c r="R27" s="69">
        <v>2019</v>
      </c>
    </row>
    <row r="28" spans="2:25" x14ac:dyDescent="0.2">
      <c r="C28" s="67" t="str">
        <f t="shared" ref="C28" si="4">CONCATENATE(D28," (",ROUND(K28,1),")")</f>
        <v>Iceland (18.7)</v>
      </c>
      <c r="D28" s="69" t="s">
        <v>8</v>
      </c>
      <c r="E28" s="76">
        <v>2.8595410331295872</v>
      </c>
      <c r="F28" s="76">
        <v>4.7032454195100373</v>
      </c>
      <c r="G28" s="76"/>
      <c r="H28" s="76">
        <v>7.0570926701661403</v>
      </c>
      <c r="I28" s="76">
        <v>4.0110346914139132</v>
      </c>
      <c r="J28" s="76"/>
      <c r="K28" s="76">
        <v>18.691454123041808</v>
      </c>
      <c r="M28" s="76">
        <f t="shared" ref="M28" si="5">F28+E28</f>
        <v>7.5627864526396245</v>
      </c>
      <c r="N28" s="76">
        <f t="shared" ref="N28" si="6">H28+I28</f>
        <v>11.068127361580054</v>
      </c>
      <c r="P28" s="75" t="s">
        <v>136</v>
      </c>
      <c r="Q28" s="67" t="str">
        <f t="shared" ref="Q28" si="7">CONCATENATE(P28," (",ROUND(K28,1),")")</f>
        <v>Islande (18.7)</v>
      </c>
      <c r="R28" s="69">
        <v>2019</v>
      </c>
    </row>
    <row r="29" spans="2:25" x14ac:dyDescent="0.2">
      <c r="C29" s="67" t="str">
        <f t="shared" si="0"/>
        <v>United States (18.3)</v>
      </c>
      <c r="D29" s="69" t="s">
        <v>21</v>
      </c>
      <c r="E29" s="76">
        <v>7.0901047759460525</v>
      </c>
      <c r="F29" s="76">
        <v>1.4942065946555587</v>
      </c>
      <c r="G29" s="76"/>
      <c r="H29" s="76">
        <v>8.4433392181136</v>
      </c>
      <c r="I29" s="76">
        <v>1.132261374650481</v>
      </c>
      <c r="J29" s="76"/>
      <c r="K29" s="76">
        <v>18.262448554315849</v>
      </c>
      <c r="M29" s="76">
        <f t="shared" si="1"/>
        <v>8.5843113706016112</v>
      </c>
      <c r="N29" s="76">
        <f t="shared" si="2"/>
        <v>9.575600592764081</v>
      </c>
      <c r="P29" s="75" t="s">
        <v>135</v>
      </c>
      <c r="Q29" s="67" t="str">
        <f t="shared" si="3"/>
        <v>États-Unis (18.3)</v>
      </c>
      <c r="R29" s="69">
        <v>2019</v>
      </c>
    </row>
    <row r="30" spans="2:25" x14ac:dyDescent="0.2">
      <c r="C30" s="67" t="str">
        <f t="shared" si="0"/>
        <v>Estonia (17.9)</v>
      </c>
      <c r="D30" s="69" t="s">
        <v>14</v>
      </c>
      <c r="E30" s="76">
        <v>6.5665696310696395</v>
      </c>
      <c r="F30" s="76">
        <v>4.7049628620488759</v>
      </c>
      <c r="G30" s="76"/>
      <c r="H30" s="76">
        <v>4.7227948412959249</v>
      </c>
      <c r="I30" s="76">
        <v>1.3924262727503676</v>
      </c>
      <c r="J30" s="76"/>
      <c r="K30" s="76">
        <v>17.907114323865585</v>
      </c>
      <c r="M30" s="76">
        <f t="shared" si="1"/>
        <v>11.271532493118515</v>
      </c>
      <c r="N30" s="76">
        <f t="shared" si="2"/>
        <v>6.1152211140462924</v>
      </c>
      <c r="O30" s="82"/>
      <c r="P30" s="75" t="s">
        <v>134</v>
      </c>
      <c r="Q30" s="67" t="str">
        <f t="shared" si="3"/>
        <v>Estonie (17.9)</v>
      </c>
      <c r="R30" s="69">
        <v>2019</v>
      </c>
    </row>
    <row r="31" spans="2:25" x14ac:dyDescent="0.2">
      <c r="C31" s="67" t="str">
        <f t="shared" si="0"/>
        <v>Hungary (17.6)</v>
      </c>
      <c r="D31" s="69" t="s">
        <v>9</v>
      </c>
      <c r="E31" s="76">
        <v>7.6110279249519408</v>
      </c>
      <c r="F31" s="76">
        <v>3.0173566045123348</v>
      </c>
      <c r="G31" s="76"/>
      <c r="H31" s="76">
        <v>4.3234215929482076</v>
      </c>
      <c r="I31" s="76">
        <v>2.1076037718046692</v>
      </c>
      <c r="J31" s="76"/>
      <c r="K31" s="76">
        <v>17.636085171487949</v>
      </c>
      <c r="M31" s="76">
        <f t="shared" si="1"/>
        <v>10.628384529464276</v>
      </c>
      <c r="N31" s="76">
        <f t="shared" si="2"/>
        <v>6.4310253647528768</v>
      </c>
      <c r="P31" s="75" t="s">
        <v>133</v>
      </c>
      <c r="Q31" s="67" t="str">
        <f t="shared" si="3"/>
        <v>Hongrie (17.6)</v>
      </c>
    </row>
    <row r="32" spans="2:25" x14ac:dyDescent="0.2">
      <c r="C32" s="67" t="str">
        <f t="shared" si="0"/>
        <v>Slovak Republic (17.5)</v>
      </c>
      <c r="D32" s="69" t="s">
        <v>27</v>
      </c>
      <c r="E32" s="76">
        <v>7.1472095540796685</v>
      </c>
      <c r="F32" s="76">
        <v>3.3076396185766059</v>
      </c>
      <c r="G32" s="76"/>
      <c r="H32" s="76">
        <v>5.5438309911276944</v>
      </c>
      <c r="I32" s="76">
        <v>1.2207890661130154</v>
      </c>
      <c r="J32" s="76"/>
      <c r="K32" s="76">
        <v>17.45168278081729</v>
      </c>
      <c r="M32" s="76">
        <f t="shared" si="1"/>
        <v>10.454849172656274</v>
      </c>
      <c r="N32" s="76">
        <f t="shared" si="2"/>
        <v>6.7646200572407098</v>
      </c>
      <c r="P32" s="75" t="s">
        <v>132</v>
      </c>
      <c r="Q32" s="67" t="str">
        <f t="shared" si="3"/>
        <v>République slovaque (17.5)</v>
      </c>
      <c r="R32" s="69">
        <v>2019</v>
      </c>
    </row>
    <row r="33" spans="3:25" x14ac:dyDescent="0.2">
      <c r="C33" s="67" t="str">
        <f t="shared" si="0"/>
        <v>Lithuania (17)</v>
      </c>
      <c r="D33" s="69" t="s">
        <v>34</v>
      </c>
      <c r="E33" s="76">
        <v>6.4075606423021583</v>
      </c>
      <c r="F33" s="76">
        <v>3.923507839869405</v>
      </c>
      <c r="G33" s="76"/>
      <c r="H33" s="76">
        <v>4.6458699132846659</v>
      </c>
      <c r="I33" s="76">
        <v>1.8029151280511329</v>
      </c>
      <c r="J33" s="76"/>
      <c r="K33" s="76">
        <v>16.992702622369066</v>
      </c>
      <c r="M33" s="76">
        <f t="shared" si="1"/>
        <v>10.331068482171563</v>
      </c>
      <c r="N33" s="76">
        <f t="shared" si="2"/>
        <v>6.4487850413357988</v>
      </c>
      <c r="P33" s="75" t="s">
        <v>131</v>
      </c>
      <c r="Q33" s="67" t="str">
        <f t="shared" si="3"/>
        <v>Lithuanie (17)</v>
      </c>
      <c r="R33" s="69">
        <v>2019</v>
      </c>
    </row>
    <row r="34" spans="3:25" x14ac:dyDescent="0.2">
      <c r="C34" s="67" t="str">
        <f t="shared" si="0"/>
        <v>Latvia (16.5)</v>
      </c>
      <c r="D34" s="69" t="s">
        <v>35</v>
      </c>
      <c r="E34" s="76">
        <v>6.8367465410078605</v>
      </c>
      <c r="F34" s="76">
        <v>3.8430182024328339</v>
      </c>
      <c r="G34" s="76"/>
      <c r="H34" s="76">
        <v>3.971736818430069</v>
      </c>
      <c r="I34" s="76">
        <v>1.7258894535707499</v>
      </c>
      <c r="J34" s="76"/>
      <c r="K34" s="76">
        <v>16.522929593130542</v>
      </c>
      <c r="M34" s="76">
        <f t="shared" si="1"/>
        <v>10.679764743440694</v>
      </c>
      <c r="N34" s="76">
        <f t="shared" si="2"/>
        <v>5.6976262720008188</v>
      </c>
      <c r="P34" s="75" t="s">
        <v>130</v>
      </c>
      <c r="Q34" s="67" t="str">
        <f t="shared" si="3"/>
        <v>Lettonie (16.5)</v>
      </c>
      <c r="R34" s="69">
        <v>2019</v>
      </c>
      <c r="V34" s="82"/>
      <c r="W34" s="82"/>
      <c r="X34" s="82"/>
      <c r="Y34" s="82"/>
    </row>
    <row r="35" spans="3:25" s="82" customFormat="1" x14ac:dyDescent="0.2">
      <c r="C35" s="67" t="str">
        <f t="shared" si="0"/>
        <v>Netherlands (16.3)</v>
      </c>
      <c r="D35" s="81" t="s">
        <v>32</v>
      </c>
      <c r="E35" s="76">
        <v>4.9617799533856868</v>
      </c>
      <c r="F35" s="76">
        <v>4.8006592419946994</v>
      </c>
      <c r="G35" s="76"/>
      <c r="H35" s="76">
        <v>2.8554033859947974</v>
      </c>
      <c r="I35" s="76">
        <v>3.1389123614023648</v>
      </c>
      <c r="J35" s="76"/>
      <c r="K35" s="76">
        <v>16.321268133275119</v>
      </c>
      <c r="L35" s="67"/>
      <c r="M35" s="76">
        <f t="shared" si="1"/>
        <v>9.7624391953803862</v>
      </c>
      <c r="N35" s="76">
        <f t="shared" si="2"/>
        <v>5.9943157473971622</v>
      </c>
      <c r="O35" s="67"/>
      <c r="P35" s="75" t="s">
        <v>129</v>
      </c>
      <c r="Q35" s="67" t="str">
        <f t="shared" si="3"/>
        <v>Pays-Bas (16.3)</v>
      </c>
      <c r="R35" s="69">
        <v>2019</v>
      </c>
      <c r="V35" s="67"/>
      <c r="W35" s="67"/>
      <c r="X35" s="67"/>
      <c r="Y35" s="67"/>
    </row>
    <row r="36" spans="3:25" x14ac:dyDescent="0.2">
      <c r="C36" s="67" t="str">
        <f t="shared" si="0"/>
        <v>Switzerland (16.1)</v>
      </c>
      <c r="D36" s="69" t="s">
        <v>23</v>
      </c>
      <c r="E36" s="76">
        <v>6.4156779677879587</v>
      </c>
      <c r="F36" s="76">
        <v>4.3463944577735365</v>
      </c>
      <c r="G36" s="76"/>
      <c r="H36" s="76">
        <v>2.9403311148766207</v>
      </c>
      <c r="I36" s="76">
        <v>1.8877850150064628</v>
      </c>
      <c r="J36" s="76"/>
      <c r="K36" s="76">
        <v>16.145007108814326</v>
      </c>
      <c r="M36" s="76">
        <f t="shared" si="1"/>
        <v>10.762072425561495</v>
      </c>
      <c r="N36" s="76">
        <f t="shared" si="2"/>
        <v>4.8281161298830835</v>
      </c>
      <c r="P36" s="75" t="s">
        <v>128</v>
      </c>
      <c r="Q36" s="67" t="str">
        <f t="shared" si="3"/>
        <v>Suisse (16.1)</v>
      </c>
      <c r="R36" s="69">
        <v>2019</v>
      </c>
      <c r="V36" s="82"/>
      <c r="W36" s="82"/>
      <c r="X36" s="82"/>
      <c r="Y36" s="82"/>
    </row>
    <row r="37" spans="3:25" s="82" customFormat="1" x14ac:dyDescent="0.2">
      <c r="C37" s="67" t="str">
        <f t="shared" si="0"/>
        <v>Israel (16.1)</v>
      </c>
      <c r="D37" s="69" t="s">
        <v>6</v>
      </c>
      <c r="E37" s="76">
        <v>4.6945888061494951</v>
      </c>
      <c r="F37" s="76">
        <v>3.9765244341889012</v>
      </c>
      <c r="G37" s="76"/>
      <c r="H37" s="76">
        <v>4.7772326406330441</v>
      </c>
      <c r="I37" s="76">
        <v>2.5443336762585638</v>
      </c>
      <c r="J37" s="76"/>
      <c r="K37" s="76">
        <v>16.128474189890788</v>
      </c>
      <c r="L37" s="67"/>
      <c r="M37" s="76">
        <f t="shared" si="1"/>
        <v>8.6711132403383964</v>
      </c>
      <c r="N37" s="76">
        <f t="shared" si="2"/>
        <v>7.3215663168916079</v>
      </c>
      <c r="O37" s="67"/>
      <c r="P37" s="75" t="s">
        <v>6</v>
      </c>
      <c r="Q37" s="67" t="str">
        <f t="shared" si="3"/>
        <v>Israel (16.1)</v>
      </c>
      <c r="R37" s="69">
        <v>2019</v>
      </c>
      <c r="V37" s="67"/>
      <c r="W37" s="67"/>
      <c r="X37" s="67"/>
      <c r="Y37" s="67"/>
    </row>
    <row r="38" spans="3:25" x14ac:dyDescent="0.2">
      <c r="C38" s="67" t="str">
        <f t="shared" si="0"/>
        <v>Colombia (14.1)</v>
      </c>
      <c r="D38" s="81" t="s">
        <v>43</v>
      </c>
      <c r="E38" s="76">
        <v>5.7027473709233751</v>
      </c>
      <c r="F38" s="76">
        <v>0.32695072391582425</v>
      </c>
      <c r="G38" s="76"/>
      <c r="H38" s="76">
        <v>5.7730793887750593</v>
      </c>
      <c r="I38" s="76">
        <v>1.9809578253470539</v>
      </c>
      <c r="J38" s="76"/>
      <c r="K38" s="76">
        <v>14.12466626810733</v>
      </c>
      <c r="M38" s="76">
        <f t="shared" si="1"/>
        <v>6.0296980948391994</v>
      </c>
      <c r="N38" s="76">
        <f t="shared" si="2"/>
        <v>7.7540372141221132</v>
      </c>
      <c r="P38" s="75" t="s">
        <v>127</v>
      </c>
      <c r="Q38" s="67" t="str">
        <f t="shared" si="3"/>
        <v>Colombie (14.1)</v>
      </c>
      <c r="R38" s="69">
        <v>2019</v>
      </c>
    </row>
    <row r="39" spans="3:25" x14ac:dyDescent="0.2">
      <c r="C39" s="67" t="str">
        <f t="shared" si="0"/>
        <v>Ireland (12.9)</v>
      </c>
      <c r="D39" s="81" t="s">
        <v>74</v>
      </c>
      <c r="E39" s="76">
        <v>3.3147865215619476</v>
      </c>
      <c r="F39" s="76">
        <v>3.0624127254026194</v>
      </c>
      <c r="G39" s="76"/>
      <c r="H39" s="76">
        <v>4.97772896651996</v>
      </c>
      <c r="I39" s="76">
        <v>1.2034853318479337</v>
      </c>
      <c r="J39" s="76"/>
      <c r="K39" s="76">
        <v>12.867963758136563</v>
      </c>
      <c r="M39" s="76">
        <f t="shared" si="1"/>
        <v>6.3771992469645671</v>
      </c>
      <c r="N39" s="76">
        <f t="shared" si="2"/>
        <v>6.1812142983678937</v>
      </c>
      <c r="P39" s="75" t="s">
        <v>126</v>
      </c>
      <c r="Q39" s="67" t="str">
        <f t="shared" si="3"/>
        <v>Irlande (12.9)</v>
      </c>
      <c r="R39" s="69">
        <v>2019</v>
      </c>
    </row>
    <row r="40" spans="3:25" x14ac:dyDescent="0.2">
      <c r="C40" s="67" t="str">
        <f t="shared" si="0"/>
        <v>Türkiye (12.4)</v>
      </c>
      <c r="D40" s="69" t="s">
        <v>113</v>
      </c>
      <c r="E40" s="76">
        <v>7.5449965861822141</v>
      </c>
      <c r="F40" s="76">
        <v>0.82845510003947265</v>
      </c>
      <c r="G40" s="76"/>
      <c r="H40" s="76">
        <v>3.3914988923504175</v>
      </c>
      <c r="I40" s="76">
        <v>0.64869233595726117</v>
      </c>
      <c r="J40" s="76"/>
      <c r="K40" s="76">
        <v>12.428802249197648</v>
      </c>
      <c r="M40" s="76">
        <f t="shared" si="1"/>
        <v>8.3734516862216868</v>
      </c>
      <c r="N40" s="76">
        <f t="shared" si="2"/>
        <v>4.0401912283076786</v>
      </c>
      <c r="P40" s="75" t="s">
        <v>113</v>
      </c>
      <c r="Q40" s="67" t="str">
        <f t="shared" si="3"/>
        <v>Türkiye (12.4)</v>
      </c>
      <c r="R40" s="69">
        <v>2019</v>
      </c>
    </row>
    <row r="41" spans="3:25" x14ac:dyDescent="0.2">
      <c r="C41" s="67" t="str">
        <f t="shared" si="0"/>
        <v>Costa Rica (12.3)</v>
      </c>
      <c r="D41" s="69" t="s">
        <v>41</v>
      </c>
      <c r="E41" s="76">
        <v>5.070725462227859</v>
      </c>
      <c r="F41" s="76">
        <v>0.95340706882109139</v>
      </c>
      <c r="G41" s="76"/>
      <c r="H41" s="76">
        <v>5.2151592184550539</v>
      </c>
      <c r="I41" s="76">
        <v>0.8438065332508522</v>
      </c>
      <c r="J41" s="76"/>
      <c r="K41" s="76">
        <v>12.305793599089748</v>
      </c>
      <c r="M41" s="76">
        <f t="shared" si="1"/>
        <v>6.0241325310489504</v>
      </c>
      <c r="N41" s="76">
        <f t="shared" si="2"/>
        <v>6.0589657517059061</v>
      </c>
      <c r="P41" s="75" t="s">
        <v>41</v>
      </c>
      <c r="Q41" s="67" t="str">
        <f t="shared" si="3"/>
        <v>Costa Rica (12.3)</v>
      </c>
      <c r="R41" s="69">
        <v>2019</v>
      </c>
    </row>
    <row r="42" spans="3:25" x14ac:dyDescent="0.2">
      <c r="C42" s="67" t="str">
        <f t="shared" si="0"/>
        <v>Korea (12.3)</v>
      </c>
      <c r="D42" s="69" t="s">
        <v>4</v>
      </c>
      <c r="E42" s="76">
        <v>3.2827688159606909</v>
      </c>
      <c r="F42" s="76">
        <v>1.7475589580933342</v>
      </c>
      <c r="G42" s="76"/>
      <c r="H42" s="76">
        <v>4.8462210331098792</v>
      </c>
      <c r="I42" s="76">
        <v>2.014277467168486</v>
      </c>
      <c r="J42" s="76"/>
      <c r="K42" s="76">
        <v>12.25906524531397</v>
      </c>
      <c r="M42" s="76">
        <f t="shared" si="1"/>
        <v>5.0303277740540251</v>
      </c>
      <c r="N42" s="76">
        <f t="shared" si="2"/>
        <v>6.8604985002783652</v>
      </c>
      <c r="P42" s="75" t="s">
        <v>125</v>
      </c>
      <c r="Q42" s="67" t="str">
        <f t="shared" si="3"/>
        <v>Corée (12.3)</v>
      </c>
      <c r="R42" s="69">
        <v>2019</v>
      </c>
    </row>
    <row r="43" spans="3:25" x14ac:dyDescent="0.2">
      <c r="C43" s="67" t="str">
        <f t="shared" si="0"/>
        <v>Chile (11.7)</v>
      </c>
      <c r="D43" s="69" t="s">
        <v>17</v>
      </c>
      <c r="E43" s="76">
        <v>2.84629664830815</v>
      </c>
      <c r="F43" s="76">
        <v>1.7238371258287355</v>
      </c>
      <c r="G43" s="76"/>
      <c r="H43" s="76">
        <v>4.7656189172637555</v>
      </c>
      <c r="I43" s="76">
        <v>2.1404009703973861</v>
      </c>
      <c r="J43" s="76"/>
      <c r="K43" s="76">
        <v>11.706109625667869</v>
      </c>
      <c r="M43" s="76">
        <f t="shared" si="1"/>
        <v>4.5701337741368855</v>
      </c>
      <c r="N43" s="76">
        <f t="shared" si="2"/>
        <v>6.9060198876611416</v>
      </c>
      <c r="P43" s="75" t="s">
        <v>124</v>
      </c>
      <c r="Q43" s="67" t="str">
        <f t="shared" si="3"/>
        <v>Chili (11.7)</v>
      </c>
      <c r="R43" s="69">
        <v>2019</v>
      </c>
    </row>
    <row r="44" spans="3:25" x14ac:dyDescent="0.2">
      <c r="C44" s="77" t="str">
        <f t="shared" si="0"/>
        <v>Mexico (7.4)</v>
      </c>
      <c r="D44" s="80" t="s">
        <v>67</v>
      </c>
      <c r="E44" s="79">
        <v>3.0715134772276182</v>
      </c>
      <c r="F44" s="79">
        <v>0.46157207704735237</v>
      </c>
      <c r="G44" s="79"/>
      <c r="H44" s="79">
        <v>2.6777880738375672</v>
      </c>
      <c r="I44" s="79">
        <v>1.1420383852177771</v>
      </c>
      <c r="J44" s="79"/>
      <c r="K44" s="79">
        <v>7.3551841027708758</v>
      </c>
      <c r="L44" s="77"/>
      <c r="M44" s="79">
        <f t="shared" si="1"/>
        <v>3.5330855542749706</v>
      </c>
      <c r="N44" s="79">
        <f t="shared" si="2"/>
        <v>3.8198264590553443</v>
      </c>
      <c r="O44" s="77"/>
      <c r="P44" s="78" t="s">
        <v>123</v>
      </c>
      <c r="Q44" s="77" t="str">
        <f t="shared" si="3"/>
        <v>Mexique (7.4)</v>
      </c>
      <c r="R44" s="69">
        <v>2019</v>
      </c>
    </row>
    <row r="45" spans="3:25" x14ac:dyDescent="0.2">
      <c r="D45" s="69"/>
      <c r="E45" s="76"/>
      <c r="F45" s="76"/>
      <c r="G45" s="76"/>
      <c r="H45" s="76"/>
      <c r="I45" s="76"/>
      <c r="J45" s="76"/>
      <c r="K45" s="76"/>
      <c r="M45" s="76"/>
      <c r="N45" s="76"/>
      <c r="P45" s="75"/>
    </row>
    <row r="46" spans="3:25" x14ac:dyDescent="0.2">
      <c r="D46" s="69"/>
      <c r="E46" s="76"/>
      <c r="F46" s="76"/>
      <c r="G46" s="76"/>
      <c r="H46" s="76"/>
      <c r="I46" s="76"/>
      <c r="J46" s="76"/>
      <c r="K46" s="76"/>
      <c r="M46" s="76"/>
      <c r="N46" s="76"/>
      <c r="P46" s="75"/>
    </row>
    <row r="47" spans="3:25" x14ac:dyDescent="0.2">
      <c r="D47" s="69"/>
      <c r="E47" s="76"/>
      <c r="F47" s="76"/>
      <c r="G47" s="76"/>
      <c r="H47" s="76"/>
      <c r="I47" s="76"/>
      <c r="J47" s="76"/>
      <c r="K47" s="76"/>
      <c r="M47" s="76"/>
      <c r="N47" s="76"/>
      <c r="P47" s="75"/>
    </row>
    <row r="48" spans="3:25" x14ac:dyDescent="0.2">
      <c r="D48" s="69"/>
      <c r="E48" s="76"/>
      <c r="F48" s="76"/>
      <c r="H48" s="76"/>
      <c r="I48" s="76"/>
      <c r="K48" s="76"/>
      <c r="M48" s="76"/>
      <c r="N48" s="76"/>
      <c r="P48" s="75"/>
    </row>
    <row r="50" spans="3:16" x14ac:dyDescent="0.2">
      <c r="C50" s="67" t="s">
        <v>174</v>
      </c>
      <c r="P50" s="68" t="s">
        <v>175</v>
      </c>
    </row>
    <row r="64" spans="3:16" x14ac:dyDescent="0.2">
      <c r="F64" s="67" t="s">
        <v>122</v>
      </c>
    </row>
    <row r="65" spans="4:6" x14ac:dyDescent="0.2">
      <c r="D65" s="71" t="s">
        <v>8</v>
      </c>
      <c r="E65" s="74">
        <f>(H6+I6)/(E6+F6+H6+I6)</f>
        <v>0.37283033757624895</v>
      </c>
      <c r="F65" s="73">
        <v>0.63998728102069091</v>
      </c>
    </row>
    <row r="66" spans="4:6" x14ac:dyDescent="0.2">
      <c r="D66" s="71" t="s">
        <v>21</v>
      </c>
      <c r="E66" s="74">
        <f>(H7+I7)/(E7+F7+H7+I7)</f>
        <v>0.40620458900980105</v>
      </c>
      <c r="F66" s="73">
        <v>0.62806885080953279</v>
      </c>
    </row>
    <row r="67" spans="4:6" x14ac:dyDescent="0.2">
      <c r="D67" s="69" t="s">
        <v>67</v>
      </c>
      <c r="E67" s="74">
        <f>(H8+I8)/(E8+F8+H8+I8)</f>
        <v>0.50880326729945657</v>
      </c>
      <c r="F67" s="73">
        <v>0.61140503648828648</v>
      </c>
    </row>
    <row r="68" spans="4:6" x14ac:dyDescent="0.2">
      <c r="D68" s="71" t="s">
        <v>17</v>
      </c>
      <c r="E68" s="74">
        <f>(H9+I9)/(E9+F9+H9+I9)</f>
        <v>0.38149871158406728</v>
      </c>
      <c r="F68" s="73">
        <v>0.60912335118838434</v>
      </c>
    </row>
    <row r="69" spans="4:6" x14ac:dyDescent="0.2">
      <c r="D69" s="69" t="s">
        <v>24</v>
      </c>
      <c r="E69" s="74">
        <f>(H10+I10)/(E10+F10+H10+I10)</f>
        <v>0.26870686425523049</v>
      </c>
      <c r="F69" s="73">
        <v>0.60009972494322106</v>
      </c>
    </row>
    <row r="70" spans="4:6" x14ac:dyDescent="0.2">
      <c r="D70" s="71" t="s">
        <v>4</v>
      </c>
      <c r="E70" s="74">
        <f>(H11+I11)/(E11+F11+H11+I11)</f>
        <v>0.35013579149557877</v>
      </c>
      <c r="F70" s="73">
        <v>0.59063280221107284</v>
      </c>
    </row>
    <row r="71" spans="4:6" x14ac:dyDescent="0.2">
      <c r="D71" s="69" t="s">
        <v>63</v>
      </c>
      <c r="E71" s="74">
        <f>(H12+I12)/(E12+F12+H12+I12)</f>
        <v>0.45272314696261406</v>
      </c>
      <c r="F71" s="73">
        <v>0.52827478546666262</v>
      </c>
    </row>
    <row r="72" spans="4:6" x14ac:dyDescent="0.2">
      <c r="D72" s="71" t="s">
        <v>22</v>
      </c>
      <c r="E72" s="74">
        <f>(H13+I13)/(E13+F13+H13+I13)</f>
        <v>0.48514358193752122</v>
      </c>
      <c r="F72" s="73">
        <v>0.52147125586995102</v>
      </c>
    </row>
    <row r="73" spans="4:6" x14ac:dyDescent="0.2">
      <c r="D73" s="71" t="s">
        <v>71</v>
      </c>
      <c r="E73" s="74">
        <f>(H14+I14)/(E14+F14+H14+I14)</f>
        <v>0.22277531309249016</v>
      </c>
      <c r="F73" s="73">
        <v>0.51807940081130954</v>
      </c>
    </row>
    <row r="74" spans="4:6" x14ac:dyDescent="0.2">
      <c r="D74" s="71" t="s">
        <v>88</v>
      </c>
      <c r="E74" s="74">
        <f>(H15+I15)/(E15+F15+H15+I15)</f>
        <v>0.56443687751517679</v>
      </c>
      <c r="F74" s="73">
        <v>0.51207168223656585</v>
      </c>
    </row>
    <row r="75" spans="4:6" x14ac:dyDescent="0.2">
      <c r="D75" s="71" t="s">
        <v>31</v>
      </c>
      <c r="E75" s="74">
        <f>(H16+I16)/(E16+F16+H16+I16)</f>
        <v>0.33977370358371467</v>
      </c>
      <c r="F75" s="73">
        <v>0.50297515631473588</v>
      </c>
    </row>
    <row r="76" spans="4:6" x14ac:dyDescent="0.2">
      <c r="D76" s="69" t="s">
        <v>15</v>
      </c>
      <c r="E76" s="74">
        <f>(H17+I17)/(E17+F17+H17+I17)</f>
        <v>0.50713588480944372</v>
      </c>
      <c r="F76" s="73">
        <v>0.49190037846583418</v>
      </c>
    </row>
    <row r="77" spans="4:6" x14ac:dyDescent="0.2">
      <c r="D77" s="71" t="s">
        <v>32</v>
      </c>
      <c r="E77" s="74">
        <f>(H18+I18)/(E18+F18+H18+I18)</f>
        <v>0.51197819370600217</v>
      </c>
      <c r="F77" s="73">
        <v>0.4886835213630864</v>
      </c>
    </row>
    <row r="78" spans="4:6" x14ac:dyDescent="0.2">
      <c r="D78" s="71" t="s">
        <v>84</v>
      </c>
      <c r="E78" s="74">
        <f>(H19+I19)/(E19+F19+H19+I19)</f>
        <v>0.28533228151485168</v>
      </c>
      <c r="F78" s="73">
        <v>0.46751803007377757</v>
      </c>
    </row>
    <row r="79" spans="4:6" x14ac:dyDescent="0.2">
      <c r="D79" s="71" t="s">
        <v>23</v>
      </c>
      <c r="E79" s="74">
        <f>(H20+I20)/(E20+F20+H20+I20)</f>
        <v>0.33696820251044357</v>
      </c>
      <c r="F79" s="73">
        <v>0.46435780391704795</v>
      </c>
    </row>
    <row r="80" spans="4:6" x14ac:dyDescent="0.2">
      <c r="D80" s="69" t="s">
        <v>11</v>
      </c>
      <c r="E80" s="74">
        <f>(H21+I21)/(E21+F21+H21+I21)</f>
        <v>0.3495419323026609</v>
      </c>
      <c r="F80" s="73">
        <v>0.46005494020669768</v>
      </c>
    </row>
    <row r="81" spans="4:6" x14ac:dyDescent="0.2">
      <c r="D81" s="71" t="s">
        <v>74</v>
      </c>
      <c r="E81" s="74">
        <f>(H22+I22)/(E22+F22+H22+I22)</f>
        <v>0.26529822231319772</v>
      </c>
      <c r="F81" s="73">
        <v>0.45247722055793033</v>
      </c>
    </row>
    <row r="82" spans="4:6" x14ac:dyDescent="0.2">
      <c r="D82" s="71" t="s">
        <v>6</v>
      </c>
      <c r="E82" s="74" t="e">
        <f>(#REF!+#REF!)/(#REF!+#REF!+#REF!+#REF!)</f>
        <v>#REF!</v>
      </c>
      <c r="F82" s="73">
        <v>0.44535593913710797</v>
      </c>
    </row>
    <row r="83" spans="4:6" x14ac:dyDescent="0.2">
      <c r="D83" s="72" t="s">
        <v>119</v>
      </c>
      <c r="E83" s="74">
        <f>(H24+I24)/(E24+F24+H24+I24)</f>
        <v>0.41827780565962752</v>
      </c>
      <c r="F83" s="73">
        <v>0.41908865013305385</v>
      </c>
    </row>
    <row r="84" spans="4:6" x14ac:dyDescent="0.2">
      <c r="D84" s="69" t="s">
        <v>13</v>
      </c>
      <c r="E84" s="74">
        <f>(H25+I25)/(E25+F25+H25+I25)</f>
        <v>0.40068141205995467</v>
      </c>
      <c r="F84" s="73">
        <v>0.38666370688225038</v>
      </c>
    </row>
    <row r="85" spans="4:6" x14ac:dyDescent="0.2">
      <c r="D85" s="69" t="s">
        <v>12</v>
      </c>
      <c r="E85" s="74">
        <f>(H26+I26)/(E26+F26+H26+I26)</f>
        <v>0.5562711832450723</v>
      </c>
      <c r="F85" s="73">
        <v>0.37598703645210135</v>
      </c>
    </row>
    <row r="86" spans="4:6" x14ac:dyDescent="0.2">
      <c r="D86" s="71" t="s">
        <v>16</v>
      </c>
      <c r="E86" s="74" t="e">
        <f>(#REF!+#REF!)/(#REF!+#REF!+#REF!+#REF!)</f>
        <v>#REF!</v>
      </c>
      <c r="F86" s="73">
        <v>0.37345400498027403</v>
      </c>
    </row>
    <row r="87" spans="4:6" x14ac:dyDescent="0.2">
      <c r="D87" s="71" t="s">
        <v>9</v>
      </c>
      <c r="E87" s="74">
        <f>(H27+I27)/(E27+F27+H27+I27)</f>
        <v>0.47195301595198147</v>
      </c>
      <c r="F87" s="73">
        <v>0.3586952737628068</v>
      </c>
    </row>
    <row r="88" spans="4:6" x14ac:dyDescent="0.2">
      <c r="D88" s="71" t="s">
        <v>27</v>
      </c>
      <c r="E88" s="74">
        <f t="shared" ref="E88:E97" si="8">(H29+I29)/(E29+F29+H29+I29)</f>
        <v>0.52729333776953913</v>
      </c>
      <c r="F88" s="73">
        <v>0.35774614714600189</v>
      </c>
    </row>
    <row r="89" spans="4:6" x14ac:dyDescent="0.2">
      <c r="D89" s="70" t="s">
        <v>34</v>
      </c>
      <c r="E89" s="74">
        <f t="shared" si="8"/>
        <v>0.3517172470613667</v>
      </c>
      <c r="F89" s="73">
        <v>0.35080217940897923</v>
      </c>
    </row>
    <row r="90" spans="4:6" x14ac:dyDescent="0.2">
      <c r="D90" s="71" t="s">
        <v>14</v>
      </c>
      <c r="E90" s="74">
        <f t="shared" si="8"/>
        <v>0.37697818415939954</v>
      </c>
      <c r="F90" s="73">
        <v>0.34854622774433613</v>
      </c>
    </row>
    <row r="91" spans="4:6" x14ac:dyDescent="0.2">
      <c r="D91" s="71" t="s">
        <v>25</v>
      </c>
      <c r="E91" s="74">
        <f t="shared" si="8"/>
        <v>0.39284718750190989</v>
      </c>
      <c r="F91" s="73">
        <v>0.34753224838865554</v>
      </c>
    </row>
    <row r="92" spans="4:6" x14ac:dyDescent="0.2">
      <c r="D92" s="71" t="s">
        <v>33</v>
      </c>
      <c r="E92" s="74">
        <f t="shared" si="8"/>
        <v>0.38431712364482307</v>
      </c>
      <c r="F92" s="73">
        <v>0.34647272447158117</v>
      </c>
    </row>
    <row r="93" spans="4:6" x14ac:dyDescent="0.2">
      <c r="D93" s="69" t="s">
        <v>18</v>
      </c>
      <c r="E93" s="74">
        <f t="shared" si="8"/>
        <v>0.34789584413224184</v>
      </c>
      <c r="F93" s="73">
        <v>0.34279547146842904</v>
      </c>
    </row>
    <row r="94" spans="4:6" x14ac:dyDescent="0.2">
      <c r="D94" s="71" t="s">
        <v>26</v>
      </c>
      <c r="E94" s="74">
        <f t="shared" si="8"/>
        <v>0.38042831592965703</v>
      </c>
      <c r="F94" s="73">
        <v>0.32238682410652908</v>
      </c>
    </row>
    <row r="95" spans="4:6" x14ac:dyDescent="0.2">
      <c r="D95" s="71" t="s">
        <v>55</v>
      </c>
      <c r="E95" s="74">
        <f t="shared" si="8"/>
        <v>0.30968939937528561</v>
      </c>
      <c r="F95" s="73">
        <v>0.31976797250349109</v>
      </c>
    </row>
    <row r="96" spans="4:6" x14ac:dyDescent="0.2">
      <c r="D96" s="69" t="s">
        <v>19</v>
      </c>
      <c r="E96" s="74">
        <f t="shared" si="8"/>
        <v>0.4578073543392957</v>
      </c>
      <c r="F96" s="73">
        <v>0.31794154501971034</v>
      </c>
    </row>
    <row r="97" spans="4:6" x14ac:dyDescent="0.2">
      <c r="D97" s="70" t="s">
        <v>35</v>
      </c>
      <c r="E97" s="74">
        <f t="shared" si="8"/>
        <v>0.56254977626281966</v>
      </c>
      <c r="F97" s="73">
        <v>0.29333301404742884</v>
      </c>
    </row>
    <row r="98" spans="4:6" x14ac:dyDescent="0.2">
      <c r="D98" s="71" t="s">
        <v>29</v>
      </c>
      <c r="E98" s="74">
        <f>(H40+I40)/(E40+F40+H40+I40)</f>
        <v>0.32546378658748887</v>
      </c>
      <c r="F98" s="73">
        <v>0.2786534862347127</v>
      </c>
    </row>
    <row r="99" spans="4:6" x14ac:dyDescent="0.2">
      <c r="D99" s="71" t="s">
        <v>28</v>
      </c>
      <c r="E99" s="74">
        <f>(H41+I41)/(E41+F41+H41+I41)</f>
        <v>0.50144140268670445</v>
      </c>
      <c r="F99" s="73">
        <v>0.27704252145569019</v>
      </c>
    </row>
    <row r="100" spans="4:6" x14ac:dyDescent="0.2">
      <c r="D100" s="69" t="s">
        <v>5</v>
      </c>
      <c r="E100" s="74">
        <f>(H42+I42)/(E42+F42+H42+I42)</f>
        <v>0.57695725612335946</v>
      </c>
      <c r="F100" s="73">
        <v>0.27049078848230801</v>
      </c>
    </row>
    <row r="101" spans="4:6" x14ac:dyDescent="0.2">
      <c r="D101" s="69" t="s">
        <v>10</v>
      </c>
      <c r="E101" s="74">
        <f>(H44+I44)/(E44+F44+H44+I44)</f>
        <v>0.519498458859601</v>
      </c>
      <c r="F101" s="73">
        <v>0.19736597779650694</v>
      </c>
    </row>
    <row r="107" spans="4:6" x14ac:dyDescent="0.2">
      <c r="E107" s="67" t="s">
        <v>121</v>
      </c>
      <c r="F107" s="67" t="s">
        <v>120</v>
      </c>
    </row>
    <row r="108" spans="4:6" x14ac:dyDescent="0.2">
      <c r="D108" s="71" t="s">
        <v>21</v>
      </c>
      <c r="E108" s="67">
        <f>H6/(H6+E6+F6+I6)</f>
        <v>0.2838897751637447</v>
      </c>
      <c r="F108" s="67">
        <v>0.57599117178018266</v>
      </c>
    </row>
    <row r="109" spans="4:6" x14ac:dyDescent="0.2">
      <c r="D109" s="71" t="s">
        <v>17</v>
      </c>
      <c r="E109" s="67">
        <f>H7/(H7+E7+F7+I7)</f>
        <v>0.20193227640822028</v>
      </c>
      <c r="F109" s="67">
        <v>0.4294949149064296</v>
      </c>
    </row>
    <row r="110" spans="4:6" x14ac:dyDescent="0.2">
      <c r="D110" s="71" t="s">
        <v>4</v>
      </c>
      <c r="E110" s="67">
        <f>H8/(H8+E8+F8+I8)</f>
        <v>0.25331494836420682</v>
      </c>
      <c r="F110" s="67">
        <v>0.42470042113450934</v>
      </c>
    </row>
    <row r="111" spans="4:6" x14ac:dyDescent="0.2">
      <c r="D111" s="71" t="s">
        <v>84</v>
      </c>
      <c r="E111" s="67">
        <f>H9/(H9+E9+F9+I9)</f>
        <v>0.26344034255737392</v>
      </c>
      <c r="F111" s="67">
        <v>0.41857997115628631</v>
      </c>
    </row>
    <row r="112" spans="4:6" x14ac:dyDescent="0.2">
      <c r="D112" s="69" t="s">
        <v>67</v>
      </c>
      <c r="E112" s="67">
        <f>H10/(H10+E10+F10+I10)</f>
        <v>0.23248119915671139</v>
      </c>
      <c r="F112" s="67">
        <v>0.40834114973633884</v>
      </c>
    </row>
    <row r="113" spans="4:6" x14ac:dyDescent="0.2">
      <c r="D113" s="71" t="s">
        <v>31</v>
      </c>
      <c r="E113" s="67">
        <f>H11/(H11+E11+F11+I11)</f>
        <v>0.26906642728821245</v>
      </c>
      <c r="F113" s="67">
        <v>0.39400070423604722</v>
      </c>
    </row>
    <row r="114" spans="4:6" x14ac:dyDescent="0.2">
      <c r="D114" s="71" t="s">
        <v>71</v>
      </c>
      <c r="E114" s="67">
        <f>H12/(H12+E12+F12+I12)</f>
        <v>0.33287934409607828</v>
      </c>
      <c r="F114" s="67">
        <v>0.39390985222295283</v>
      </c>
    </row>
    <row r="115" spans="4:6" x14ac:dyDescent="0.2">
      <c r="D115" s="71" t="s">
        <v>8</v>
      </c>
      <c r="E115" s="67">
        <f>H13/(H13+E13+F13+I13)</f>
        <v>0.26523037315808484</v>
      </c>
      <c r="F115" s="67">
        <v>0.39289299725026594</v>
      </c>
    </row>
    <row r="116" spans="4:6" x14ac:dyDescent="0.2">
      <c r="D116" s="71" t="s">
        <v>23</v>
      </c>
      <c r="E116" s="67">
        <f>H14/(H14+E14+F14+I14)</f>
        <v>0.2041288126694849</v>
      </c>
      <c r="F116" s="67">
        <v>0.38168135061050551</v>
      </c>
    </row>
    <row r="117" spans="4:6" x14ac:dyDescent="0.2">
      <c r="D117" s="71" t="s">
        <v>32</v>
      </c>
      <c r="E117" s="67">
        <f>H15/(H15+E15+F15+I15)</f>
        <v>0.27285259031796139</v>
      </c>
      <c r="F117" s="67">
        <v>0.37724115419903631</v>
      </c>
    </row>
    <row r="118" spans="4:6" x14ac:dyDescent="0.2">
      <c r="D118" s="71" t="s">
        <v>88</v>
      </c>
      <c r="E118" s="67">
        <f>H16/(H16+E16+F16+I16)</f>
        <v>0.26942555370024251</v>
      </c>
      <c r="F118" s="67">
        <v>0.36468868769116264</v>
      </c>
    </row>
    <row r="119" spans="4:6" x14ac:dyDescent="0.2">
      <c r="D119" s="71" t="s">
        <v>22</v>
      </c>
      <c r="E119" s="67">
        <f>H17/(H17+E17+F17+I17)</f>
        <v>0.3655149151715279</v>
      </c>
      <c r="F119" s="67">
        <v>0.35891683888621079</v>
      </c>
    </row>
    <row r="120" spans="4:6" x14ac:dyDescent="0.2">
      <c r="D120" s="69" t="s">
        <v>11</v>
      </c>
      <c r="E120" s="67">
        <f>H18/(H18+E18+F18+I18)</f>
        <v>0.42389392237869489</v>
      </c>
      <c r="F120" s="67">
        <v>0.35465040873910697</v>
      </c>
    </row>
    <row r="121" spans="4:6" x14ac:dyDescent="0.2">
      <c r="D121" s="71" t="s">
        <v>74</v>
      </c>
      <c r="E121" s="67">
        <f>H19/(H19+E19+F19+I19)</f>
        <v>0.26369409235129987</v>
      </c>
      <c r="F121" s="67">
        <v>0.35464350562886815</v>
      </c>
    </row>
    <row r="122" spans="4:6" x14ac:dyDescent="0.2">
      <c r="D122" s="69" t="s">
        <v>24</v>
      </c>
      <c r="E122" s="67">
        <f>H20/(H20+E20+F20+I20)</f>
        <v>0.22179815199121011</v>
      </c>
      <c r="F122" s="67">
        <v>0.3280689385215082</v>
      </c>
    </row>
    <row r="123" spans="4:6" x14ac:dyDescent="0.2">
      <c r="D123" s="69" t="s">
        <v>63</v>
      </c>
      <c r="E123" s="67">
        <f>H21/(H21+E21+F21+I21)</f>
        <v>0.29084513659688205</v>
      </c>
      <c r="F123" s="67">
        <v>0.32734541245936699</v>
      </c>
    </row>
    <row r="124" spans="4:6" x14ac:dyDescent="0.2">
      <c r="D124" s="71" t="s">
        <v>27</v>
      </c>
      <c r="E124" s="67">
        <f>H22/(H22+E22+F22+I22)</f>
        <v>0.22048776869655617</v>
      </c>
      <c r="F124" s="67">
        <v>0.3184999671118513</v>
      </c>
    </row>
    <row r="125" spans="4:6" x14ac:dyDescent="0.2">
      <c r="D125" s="71" t="s">
        <v>16</v>
      </c>
      <c r="E125" s="67" t="e">
        <f>#REF!/(#REF!+#REF!+#REF!+#REF!)</f>
        <v>#REF!</v>
      </c>
      <c r="F125" s="67">
        <v>0.31451963438185193</v>
      </c>
    </row>
    <row r="126" spans="4:6" x14ac:dyDescent="0.2">
      <c r="D126" s="72" t="s">
        <v>119</v>
      </c>
      <c r="E126" s="67">
        <f>H24/(H24+E24+F24+I24)</f>
        <v>0.29911694366870289</v>
      </c>
      <c r="F126" s="67">
        <v>0.31037406606376616</v>
      </c>
    </row>
    <row r="127" spans="4:6" x14ac:dyDescent="0.2">
      <c r="D127" s="71" t="s">
        <v>6</v>
      </c>
      <c r="E127" s="67">
        <f>H25/(H25+E25+F25+I25)</f>
        <v>0.33688321986146202</v>
      </c>
      <c r="F127" s="67">
        <v>0.29781331327428517</v>
      </c>
    </row>
    <row r="128" spans="4:6" x14ac:dyDescent="0.2">
      <c r="D128" s="70" t="s">
        <v>34</v>
      </c>
      <c r="E128" s="67">
        <f>H26/(H26+E26+F26+I26)</f>
        <v>0.40949978990887309</v>
      </c>
      <c r="F128" s="67">
        <v>0.29295289972600264</v>
      </c>
    </row>
    <row r="129" spans="4:6" x14ac:dyDescent="0.2">
      <c r="D129" s="69" t="s">
        <v>18</v>
      </c>
      <c r="E129" s="67" t="e">
        <f>#REF!/(#REF!+#REF!+#REF!+#REF!)</f>
        <v>#REF!</v>
      </c>
      <c r="F129" s="67">
        <v>0.28522201431767985</v>
      </c>
    </row>
    <row r="130" spans="4:6" x14ac:dyDescent="0.2">
      <c r="D130" s="69" t="s">
        <v>12</v>
      </c>
      <c r="E130" s="67">
        <f>H27/(H27+E27+F27+I27)</f>
        <v>0.42075007634518991</v>
      </c>
      <c r="F130" s="67">
        <v>0.28429529498975514</v>
      </c>
    </row>
    <row r="131" spans="4:6" x14ac:dyDescent="0.2">
      <c r="D131" s="71" t="s">
        <v>14</v>
      </c>
      <c r="E131" s="67">
        <f t="shared" ref="E131:E140" si="9">H29/(H29+E29+F29+I29)</f>
        <v>0.46494384087029139</v>
      </c>
      <c r="F131" s="67">
        <v>0.27665933727149777</v>
      </c>
    </row>
    <row r="132" spans="4:6" x14ac:dyDescent="0.2">
      <c r="D132" s="71" t="s">
        <v>25</v>
      </c>
      <c r="E132" s="67">
        <f t="shared" si="9"/>
        <v>0.2716317806073778</v>
      </c>
      <c r="F132" s="67">
        <v>0.27584248490222724</v>
      </c>
    </row>
    <row r="133" spans="4:6" x14ac:dyDescent="0.2">
      <c r="D133" s="71" t="s">
        <v>26</v>
      </c>
      <c r="E133" s="67">
        <f t="shared" si="9"/>
        <v>0.25343324416009094</v>
      </c>
      <c r="F133" s="67">
        <v>0.27144379604218494</v>
      </c>
    </row>
    <row r="134" spans="4:6" x14ac:dyDescent="0.2">
      <c r="D134" s="71" t="s">
        <v>55</v>
      </c>
      <c r="E134" s="67">
        <f t="shared" si="9"/>
        <v>0.32195132829659578</v>
      </c>
      <c r="F134" s="67">
        <v>0.2708254297768633</v>
      </c>
    </row>
    <row r="135" spans="4:6" x14ac:dyDescent="0.2">
      <c r="D135" s="71" t="s">
        <v>28</v>
      </c>
      <c r="E135" s="67">
        <f t="shared" si="9"/>
        <v>0.27687189919602917</v>
      </c>
      <c r="F135" s="67">
        <v>0.25271359805838445</v>
      </c>
    </row>
    <row r="136" spans="4:6" x14ac:dyDescent="0.2">
      <c r="D136" s="69" t="s">
        <v>15</v>
      </c>
      <c r="E136" s="67">
        <f t="shared" si="9"/>
        <v>0.24251340245129976</v>
      </c>
      <c r="F136" s="67">
        <v>0.24767980887976701</v>
      </c>
    </row>
    <row r="137" spans="4:6" x14ac:dyDescent="0.2">
      <c r="D137" s="69" t="s">
        <v>19</v>
      </c>
      <c r="E137" s="67">
        <f t="shared" si="9"/>
        <v>0.18121773146593445</v>
      </c>
      <c r="F137" s="67">
        <v>0.24157811090928671</v>
      </c>
    </row>
    <row r="138" spans="4:6" x14ac:dyDescent="0.2">
      <c r="D138" s="71" t="s">
        <v>9</v>
      </c>
      <c r="E138" s="67">
        <f t="shared" si="9"/>
        <v>0.18860138249256553</v>
      </c>
      <c r="F138" s="67">
        <v>0.23806974352865132</v>
      </c>
    </row>
    <row r="139" spans="4:6" x14ac:dyDescent="0.2">
      <c r="D139" s="71" t="s">
        <v>33</v>
      </c>
      <c r="E139" s="67">
        <f t="shared" si="9"/>
        <v>0.29871370982815343</v>
      </c>
      <c r="F139" s="67">
        <v>0.23779168311885132</v>
      </c>
    </row>
    <row r="140" spans="4:6" x14ac:dyDescent="0.2">
      <c r="D140" s="69" t="s">
        <v>5</v>
      </c>
      <c r="E140" s="67">
        <f t="shared" si="9"/>
        <v>0.41883272272515037</v>
      </c>
      <c r="F140" s="67">
        <v>0.23596305105031445</v>
      </c>
    </row>
    <row r="141" spans="4:6" x14ac:dyDescent="0.2">
      <c r="D141" s="71" t="s">
        <v>29</v>
      </c>
      <c r="E141" s="67">
        <f>H40/(H40+E40+F40+I40)</f>
        <v>0.2732073828530131</v>
      </c>
      <c r="F141" s="67">
        <v>0.22203065551946705</v>
      </c>
    </row>
    <row r="142" spans="4:6" x14ac:dyDescent="0.2">
      <c r="D142" s="70" t="s">
        <v>35</v>
      </c>
      <c r="E142" s="67">
        <f>H41/(H41+E41+F41+I41)</f>
        <v>0.4316077794300649</v>
      </c>
      <c r="F142" s="67">
        <v>0.21729831280608475</v>
      </c>
    </row>
    <row r="143" spans="4:6" x14ac:dyDescent="0.2">
      <c r="D143" s="69" t="s">
        <v>13</v>
      </c>
      <c r="E143" s="67">
        <f>H42/(H42+E42+F42+I42)</f>
        <v>0.40755965324049526</v>
      </c>
      <c r="F143" s="67">
        <v>0.19519252243389798</v>
      </c>
    </row>
    <row r="144" spans="4:6" x14ac:dyDescent="0.2">
      <c r="D144" s="69" t="s">
        <v>10</v>
      </c>
      <c r="E144" s="67">
        <f>H44/(H44+E44+F44+I44)</f>
        <v>0.36418062245038768</v>
      </c>
      <c r="F144" s="67">
        <v>0.18972899483968267</v>
      </c>
    </row>
  </sheetData>
  <autoFilter ref="D107:F144" xr:uid="{00000000-0009-0000-0000-000001000000}">
    <sortState xmlns:xlrd2="http://schemas.microsoft.com/office/spreadsheetml/2017/richdata2" ref="D104:F140">
      <sortCondition descending="1" ref="F103:F140"/>
    </sortState>
  </autoFilter>
  <printOptions horizontalCentered="1"/>
  <pageMargins left="0.74803149606299213" right="0.74803149606299213" top="0.98425196850393704" bottom="0.98425196850393704" header="0.51181102362204722" footer="0.51181102362204722"/>
  <pageSetup paperSize="9" scale="71" orientation="landscape" r:id="rId1"/>
  <headerFooter alignWithMargins="0">
    <oddFooter>&amp;R&amp;"Arial,Italic"OECD(2006), Society at a Glance (www.oecd.org/els/social/indicators/SAG) / OCDE(2006), Panorama de la Société (www/oecd.org/els/social/indicateurs/SAG)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1224C-323D-4145-B006-88DDB7A8D0F6}">
  <sheetPr>
    <pageSetUpPr fitToPage="1"/>
  </sheetPr>
  <dimension ref="A1:M159"/>
  <sheetViews>
    <sheetView zoomScale="90" zoomScaleNormal="90" workbookViewId="0">
      <selection sqref="A1:N156"/>
    </sheetView>
  </sheetViews>
  <sheetFormatPr defaultColWidth="9.140625" defaultRowHeight="12.75" x14ac:dyDescent="0.2"/>
  <cols>
    <col min="1" max="16384" width="9.140625" style="1"/>
  </cols>
  <sheetData>
    <row r="1" spans="1:13" ht="28.5" customHeight="1" x14ac:dyDescent="0.2">
      <c r="A1" s="152" t="s">
        <v>20</v>
      </c>
      <c r="B1" s="153"/>
      <c r="C1" s="153"/>
      <c r="D1" s="153"/>
      <c r="E1" s="153"/>
      <c r="F1" s="153"/>
      <c r="G1" s="153"/>
      <c r="H1" s="153"/>
      <c r="I1" s="153"/>
      <c r="J1" s="153"/>
      <c r="K1" s="153"/>
      <c r="L1" s="153"/>
      <c r="M1" s="153"/>
    </row>
    <row r="2" spans="1:13" x14ac:dyDescent="0.2">
      <c r="A2" s="152" t="s">
        <v>19</v>
      </c>
      <c r="B2" s="152"/>
      <c r="C2" s="152"/>
      <c r="D2" s="152"/>
      <c r="E2" s="152"/>
      <c r="F2" s="152"/>
      <c r="H2" s="152" t="s">
        <v>18</v>
      </c>
      <c r="I2" s="152"/>
      <c r="J2" s="152"/>
      <c r="K2" s="152"/>
      <c r="L2" s="152"/>
      <c r="M2" s="152"/>
    </row>
    <row r="22" spans="1:13" x14ac:dyDescent="0.2">
      <c r="A22" s="152" t="s">
        <v>17</v>
      </c>
      <c r="B22" s="152"/>
      <c r="C22" s="152"/>
      <c r="D22" s="152"/>
      <c r="E22" s="152"/>
      <c r="F22" s="152"/>
      <c r="H22" s="152" t="s">
        <v>16</v>
      </c>
      <c r="I22" s="152"/>
      <c r="J22" s="152"/>
      <c r="K22" s="152"/>
      <c r="L22" s="152"/>
      <c r="M22" s="152"/>
    </row>
    <row r="42" spans="1:13" x14ac:dyDescent="0.2">
      <c r="A42" s="152" t="s">
        <v>15</v>
      </c>
      <c r="B42" s="152"/>
      <c r="C42" s="152"/>
      <c r="D42" s="152"/>
      <c r="E42" s="152"/>
      <c r="F42" s="152"/>
      <c r="H42" s="152" t="s">
        <v>14</v>
      </c>
      <c r="I42" s="152"/>
      <c r="J42" s="152"/>
      <c r="K42" s="152"/>
      <c r="L42" s="152"/>
      <c r="M42" s="152"/>
    </row>
    <row r="62" spans="1:13" x14ac:dyDescent="0.2">
      <c r="A62" s="152" t="s">
        <v>13</v>
      </c>
      <c r="B62" s="152"/>
      <c r="C62" s="152"/>
      <c r="D62" s="152"/>
      <c r="E62" s="152"/>
      <c r="F62" s="152"/>
      <c r="H62" s="152" t="s">
        <v>12</v>
      </c>
      <c r="I62" s="152"/>
      <c r="J62" s="152"/>
      <c r="K62" s="152"/>
      <c r="L62" s="152"/>
      <c r="M62" s="152"/>
    </row>
    <row r="81" spans="1:13" x14ac:dyDescent="0.2">
      <c r="A81" s="152" t="s">
        <v>11</v>
      </c>
      <c r="B81" s="152"/>
      <c r="C81" s="152"/>
      <c r="D81" s="152"/>
      <c r="E81" s="152"/>
      <c r="F81" s="152"/>
      <c r="H81" s="152" t="s">
        <v>10</v>
      </c>
      <c r="I81" s="152"/>
      <c r="J81" s="152"/>
      <c r="K81" s="152"/>
      <c r="L81" s="152"/>
      <c r="M81" s="152"/>
    </row>
    <row r="99" spans="1:13" ht="12.75" customHeight="1" x14ac:dyDescent="0.2"/>
    <row r="100" spans="1:13" x14ac:dyDescent="0.2">
      <c r="A100" s="152" t="s">
        <v>9</v>
      </c>
      <c r="B100" s="152"/>
      <c r="C100" s="152"/>
      <c r="D100" s="152"/>
      <c r="E100" s="152"/>
      <c r="F100" s="152"/>
      <c r="H100" s="152" t="s">
        <v>8</v>
      </c>
      <c r="I100" s="152"/>
      <c r="J100" s="152"/>
      <c r="K100" s="152"/>
      <c r="L100" s="152"/>
      <c r="M100" s="152"/>
    </row>
    <row r="119" spans="1:13" x14ac:dyDescent="0.2">
      <c r="A119" s="152" t="s">
        <v>7</v>
      </c>
      <c r="B119" s="152"/>
      <c r="C119" s="152"/>
      <c r="D119" s="152"/>
      <c r="E119" s="152"/>
      <c r="F119" s="152"/>
      <c r="H119" s="152" t="s">
        <v>6</v>
      </c>
      <c r="I119" s="152"/>
      <c r="J119" s="152"/>
      <c r="K119" s="152"/>
      <c r="L119" s="152"/>
      <c r="M119" s="152"/>
    </row>
    <row r="138" spans="1:13" x14ac:dyDescent="0.2">
      <c r="A138" s="152" t="s">
        <v>5</v>
      </c>
      <c r="B138" s="152"/>
      <c r="C138" s="152"/>
      <c r="D138" s="152"/>
      <c r="E138" s="152"/>
      <c r="F138" s="152"/>
      <c r="H138" s="152" t="s">
        <v>4</v>
      </c>
      <c r="I138" s="152"/>
      <c r="J138" s="152"/>
      <c r="K138" s="152"/>
      <c r="L138" s="152"/>
      <c r="M138" s="152"/>
    </row>
    <row r="157" spans="1:13" ht="61.5" customHeight="1" x14ac:dyDescent="0.2">
      <c r="A157" s="138" t="s">
        <v>104</v>
      </c>
      <c r="B157" s="139"/>
      <c r="C157" s="139"/>
      <c r="D157" s="139"/>
      <c r="E157" s="139"/>
      <c r="F157" s="139"/>
      <c r="G157" s="139"/>
      <c r="H157" s="139"/>
      <c r="I157" s="144"/>
      <c r="J157" s="144"/>
      <c r="K157" s="144"/>
      <c r="L157" s="144"/>
      <c r="M157" s="144"/>
    </row>
    <row r="158" spans="1:13" ht="86.25" customHeight="1" x14ac:dyDescent="0.2">
      <c r="A158" s="138" t="s">
        <v>3</v>
      </c>
      <c r="B158" s="138"/>
      <c r="C158" s="138"/>
      <c r="D158" s="138"/>
      <c r="E158" s="138"/>
      <c r="F158" s="138"/>
      <c r="G158" s="138"/>
      <c r="H158" s="138"/>
      <c r="I158" s="139"/>
      <c r="J158" s="139"/>
      <c r="K158" s="139"/>
      <c r="L158" s="144"/>
      <c r="M158" s="144"/>
    </row>
    <row r="159" spans="1:13" x14ac:dyDescent="0.2">
      <c r="A159" s="3" t="s">
        <v>0</v>
      </c>
      <c r="B159" s="2"/>
      <c r="C159" s="2"/>
      <c r="D159" s="2"/>
      <c r="E159" s="2"/>
      <c r="F159" s="2"/>
      <c r="G159" s="2"/>
      <c r="H159" s="2"/>
    </row>
  </sheetData>
  <mergeCells count="19">
    <mergeCell ref="A1:M1"/>
    <mergeCell ref="A157:M157"/>
    <mergeCell ref="A62:F62"/>
    <mergeCell ref="H62:M62"/>
    <mergeCell ref="A81:F81"/>
    <mergeCell ref="H81:M81"/>
    <mergeCell ref="A2:F2"/>
    <mergeCell ref="H2:M2"/>
    <mergeCell ref="A22:F22"/>
    <mergeCell ref="H22:M22"/>
    <mergeCell ref="A42:F42"/>
    <mergeCell ref="H42:M42"/>
    <mergeCell ref="A158:M158"/>
    <mergeCell ref="A100:F100"/>
    <mergeCell ref="H100:M100"/>
    <mergeCell ref="A119:F119"/>
    <mergeCell ref="H119:M119"/>
    <mergeCell ref="A138:F138"/>
    <mergeCell ref="H138:M138"/>
  </mergeCells>
  <pageMargins left="0.70866141732283472" right="0.70866141732283472" top="0.74803149606299213" bottom="0.74803149606299213" header="0.31496062992125984" footer="0.31496062992125984"/>
  <pageSetup paperSize="9" scale="3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9E5BA-3DA7-407F-BA8C-A6F3FBD15A2F}">
  <sheetPr>
    <pageSetUpPr fitToPage="1"/>
  </sheetPr>
  <dimension ref="A1:M161"/>
  <sheetViews>
    <sheetView zoomScale="90" zoomScaleNormal="90" workbookViewId="0">
      <selection sqref="A1:N157"/>
    </sheetView>
  </sheetViews>
  <sheetFormatPr defaultColWidth="9.140625" defaultRowHeight="12.75" x14ac:dyDescent="0.2"/>
  <cols>
    <col min="1" max="16384" width="9.140625" style="1"/>
  </cols>
  <sheetData>
    <row r="1" spans="1:13" ht="33.75" customHeight="1" x14ac:dyDescent="0.2">
      <c r="A1" s="152" t="s">
        <v>36</v>
      </c>
      <c r="B1" s="153"/>
      <c r="C1" s="153"/>
      <c r="D1" s="153"/>
      <c r="E1" s="153"/>
      <c r="F1" s="153"/>
      <c r="G1" s="153"/>
      <c r="H1" s="153"/>
      <c r="I1" s="153"/>
      <c r="J1" s="153"/>
      <c r="K1" s="153"/>
      <c r="L1" s="153"/>
      <c r="M1" s="153"/>
    </row>
    <row r="2" spans="1:13" x14ac:dyDescent="0.2">
      <c r="A2" s="152" t="s">
        <v>35</v>
      </c>
      <c r="B2" s="152"/>
      <c r="C2" s="152"/>
      <c r="D2" s="152"/>
      <c r="E2" s="152"/>
      <c r="F2" s="152"/>
      <c r="H2" s="152" t="s">
        <v>34</v>
      </c>
      <c r="I2" s="152"/>
      <c r="J2" s="152"/>
      <c r="K2" s="152"/>
      <c r="L2" s="152"/>
      <c r="M2" s="152"/>
    </row>
    <row r="22" spans="1:13" x14ac:dyDescent="0.2">
      <c r="A22" s="152" t="s">
        <v>33</v>
      </c>
      <c r="B22" s="152"/>
      <c r="C22" s="152"/>
      <c r="D22" s="152"/>
      <c r="E22" s="152"/>
      <c r="F22" s="152"/>
      <c r="H22" s="152" t="s">
        <v>32</v>
      </c>
      <c r="I22" s="152"/>
      <c r="J22" s="152"/>
      <c r="K22" s="152"/>
      <c r="L22" s="152"/>
      <c r="M22" s="152"/>
    </row>
    <row r="41" spans="1:13" ht="15" customHeight="1" x14ac:dyDescent="0.2">
      <c r="A41" s="152" t="s">
        <v>31</v>
      </c>
      <c r="B41" s="152"/>
      <c r="C41" s="152"/>
      <c r="D41" s="152"/>
      <c r="E41" s="152"/>
      <c r="F41" s="152"/>
      <c r="H41" s="152" t="s">
        <v>30</v>
      </c>
      <c r="I41" s="152"/>
      <c r="J41" s="152"/>
      <c r="K41" s="152"/>
      <c r="L41" s="152"/>
      <c r="M41" s="152"/>
    </row>
    <row r="60" spans="1:13" x14ac:dyDescent="0.2">
      <c r="A60" s="152" t="s">
        <v>29</v>
      </c>
      <c r="B60" s="152"/>
      <c r="C60" s="152"/>
      <c r="D60" s="152"/>
      <c r="E60" s="152"/>
      <c r="F60" s="152"/>
      <c r="H60" s="152" t="s">
        <v>28</v>
      </c>
      <c r="I60" s="152"/>
      <c r="J60" s="152"/>
      <c r="K60" s="152"/>
      <c r="L60" s="152"/>
      <c r="M60" s="152"/>
    </row>
    <row r="79" spans="1:13" x14ac:dyDescent="0.2">
      <c r="A79" s="152" t="s">
        <v>27</v>
      </c>
      <c r="B79" s="152"/>
      <c r="C79" s="152"/>
      <c r="D79" s="152"/>
      <c r="E79" s="152"/>
      <c r="F79" s="152"/>
      <c r="H79" s="152" t="s">
        <v>26</v>
      </c>
      <c r="I79" s="152"/>
      <c r="J79" s="152"/>
      <c r="K79" s="152"/>
      <c r="L79" s="152"/>
      <c r="M79" s="152"/>
    </row>
    <row r="98" spans="1:13" x14ac:dyDescent="0.2">
      <c r="A98" s="152"/>
      <c r="B98" s="152"/>
      <c r="C98" s="152"/>
      <c r="D98" s="152"/>
      <c r="E98" s="152"/>
      <c r="F98" s="152"/>
    </row>
    <row r="99" spans="1:13" x14ac:dyDescent="0.2">
      <c r="A99" s="152" t="s">
        <v>25</v>
      </c>
      <c r="B99" s="152"/>
      <c r="C99" s="152"/>
      <c r="D99" s="152"/>
      <c r="E99" s="152"/>
      <c r="F99" s="152"/>
      <c r="H99" s="152" t="s">
        <v>24</v>
      </c>
      <c r="I99" s="152"/>
      <c r="J99" s="152"/>
      <c r="K99" s="152"/>
      <c r="L99" s="152"/>
      <c r="M99" s="152"/>
    </row>
    <row r="117" spans="1:13" x14ac:dyDescent="0.2">
      <c r="A117" s="152" t="s">
        <v>23</v>
      </c>
      <c r="B117" s="152"/>
      <c r="C117" s="152"/>
      <c r="D117" s="152"/>
      <c r="E117" s="152"/>
      <c r="F117" s="152"/>
      <c r="H117" s="152" t="s">
        <v>105</v>
      </c>
      <c r="I117" s="152"/>
      <c r="J117" s="152"/>
      <c r="K117" s="152"/>
      <c r="L117" s="152"/>
      <c r="M117" s="152"/>
    </row>
    <row r="137" spans="1:6" x14ac:dyDescent="0.2">
      <c r="A137" s="152" t="s">
        <v>21</v>
      </c>
      <c r="B137" s="152"/>
      <c r="C137" s="152"/>
      <c r="D137" s="152"/>
      <c r="E137" s="152"/>
      <c r="F137" s="152"/>
    </row>
    <row r="159" spans="1:13" ht="47.25" customHeight="1" x14ac:dyDescent="0.2">
      <c r="A159" s="138" t="s">
        <v>104</v>
      </c>
      <c r="B159" s="139"/>
      <c r="C159" s="139"/>
      <c r="D159" s="139"/>
      <c r="E159" s="139"/>
      <c r="F159" s="139"/>
      <c r="G159" s="139"/>
      <c r="H159" s="139"/>
      <c r="I159" s="144"/>
      <c r="J159" s="144"/>
      <c r="K159" s="144"/>
      <c r="L159" s="144"/>
      <c r="M159" s="144"/>
    </row>
    <row r="160" spans="1:13" ht="83.25" customHeight="1" x14ac:dyDescent="0.2">
      <c r="A160" s="138" t="s">
        <v>3</v>
      </c>
      <c r="B160" s="138"/>
      <c r="C160" s="138"/>
      <c r="D160" s="138"/>
      <c r="E160" s="138"/>
      <c r="F160" s="138"/>
      <c r="G160" s="138"/>
      <c r="H160" s="138"/>
      <c r="I160" s="139"/>
      <c r="J160" s="139"/>
      <c r="K160" s="139"/>
      <c r="L160" s="144"/>
      <c r="M160" s="144"/>
    </row>
    <row r="161" spans="1:8" x14ac:dyDescent="0.2">
      <c r="A161" s="3" t="s">
        <v>0</v>
      </c>
      <c r="B161" s="2"/>
      <c r="C161" s="2"/>
      <c r="D161" s="2"/>
      <c r="E161" s="2"/>
      <c r="F161" s="2"/>
      <c r="G161" s="2"/>
      <c r="H161" s="2"/>
    </row>
  </sheetData>
  <mergeCells count="19">
    <mergeCell ref="A1:M1"/>
    <mergeCell ref="A159:M159"/>
    <mergeCell ref="A2:F2"/>
    <mergeCell ref="H99:M99"/>
    <mergeCell ref="H117:M117"/>
    <mergeCell ref="A99:F99"/>
    <mergeCell ref="H2:M2"/>
    <mergeCell ref="A117:F117"/>
    <mergeCell ref="A137:F137"/>
    <mergeCell ref="A160:M160"/>
    <mergeCell ref="A22:F22"/>
    <mergeCell ref="H22:M22"/>
    <mergeCell ref="A41:F41"/>
    <mergeCell ref="H41:M41"/>
    <mergeCell ref="A60:F60"/>
    <mergeCell ref="H60:M60"/>
    <mergeCell ref="A79:F79"/>
    <mergeCell ref="H79:M79"/>
    <mergeCell ref="A98:F98"/>
  </mergeCells>
  <pageMargins left="0.70866141732283472" right="0.70866141732283472" top="0.74803149606299213" bottom="0.74803149606299213" header="0.31496062992125984" footer="0.31496062992125984"/>
  <pageSetup paperSize="9" scale="3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8C00C-09A3-4406-AACD-7C8113984771}">
  <sheetPr>
    <pageSetUpPr fitToPage="1"/>
  </sheetPr>
  <dimension ref="A1:AB73"/>
  <sheetViews>
    <sheetView zoomScale="80" zoomScaleNormal="80" workbookViewId="0">
      <pane xSplit="3" ySplit="2" topLeftCell="D3" activePane="bottomRight" state="frozen"/>
      <selection activeCell="O11" sqref="O11"/>
      <selection pane="topRight" activeCell="O11" sqref="O11"/>
      <selection pane="bottomLeft" activeCell="O11" sqref="O11"/>
      <selection pane="bottomRight" activeCell="W1" sqref="W1"/>
    </sheetView>
  </sheetViews>
  <sheetFormatPr defaultRowHeight="12.75" x14ac:dyDescent="0.2"/>
  <cols>
    <col min="1" max="1" width="24" customWidth="1"/>
    <col min="2" max="2" width="6.85546875" customWidth="1"/>
    <col min="3" max="3" width="2" customWidth="1"/>
    <col min="4" max="26" width="8.28515625" customWidth="1"/>
    <col min="27" max="28" width="9" customWidth="1"/>
  </cols>
  <sheetData>
    <row r="1" spans="1:28" x14ac:dyDescent="0.2">
      <c r="D1">
        <v>2000</v>
      </c>
      <c r="I1">
        <v>2005</v>
      </c>
      <c r="N1">
        <v>2010</v>
      </c>
      <c r="P1">
        <v>2012</v>
      </c>
      <c r="R1">
        <v>2014</v>
      </c>
    </row>
    <row r="2" spans="1:28" x14ac:dyDescent="0.2">
      <c r="A2" s="33" t="s">
        <v>89</v>
      </c>
      <c r="D2" s="32">
        <v>2000</v>
      </c>
      <c r="E2" s="32">
        <v>2001</v>
      </c>
      <c r="F2" s="32">
        <v>2002</v>
      </c>
      <c r="G2" s="32">
        <v>2003</v>
      </c>
      <c r="H2" s="32">
        <v>2004</v>
      </c>
      <c r="I2" s="32">
        <v>2005</v>
      </c>
      <c r="J2" s="32">
        <v>2006</v>
      </c>
      <c r="K2" s="32">
        <v>2007</v>
      </c>
      <c r="L2" s="32">
        <v>2008</v>
      </c>
      <c r="M2" s="32">
        <v>2009</v>
      </c>
      <c r="N2" s="32">
        <v>2010</v>
      </c>
      <c r="O2" s="32">
        <v>2011</v>
      </c>
      <c r="P2" s="32">
        <v>2012</v>
      </c>
      <c r="Q2" s="32">
        <v>2013</v>
      </c>
      <c r="R2" s="32">
        <v>2014</v>
      </c>
      <c r="S2" s="32">
        <v>2015</v>
      </c>
      <c r="T2" s="32">
        <v>2016</v>
      </c>
      <c r="U2" s="32">
        <v>2017</v>
      </c>
      <c r="V2" s="32">
        <v>2018</v>
      </c>
      <c r="W2" s="32">
        <v>2019</v>
      </c>
      <c r="X2" s="32">
        <v>2020</v>
      </c>
      <c r="Y2" s="32">
        <v>2021</v>
      </c>
      <c r="Z2" s="32">
        <v>2022</v>
      </c>
      <c r="AA2" s="31"/>
      <c r="AB2" s="31"/>
    </row>
    <row r="3" spans="1:28" x14ac:dyDescent="0.2">
      <c r="A3" s="22" t="s">
        <v>88</v>
      </c>
      <c r="B3" s="22" t="s">
        <v>87</v>
      </c>
      <c r="D3" s="5">
        <v>18.210116556864833</v>
      </c>
      <c r="E3" s="5">
        <v>17.508559327224674</v>
      </c>
      <c r="F3" s="5">
        <v>17.314106590134443</v>
      </c>
      <c r="G3" s="5">
        <v>17.498453993191951</v>
      </c>
      <c r="H3" s="5">
        <v>17.196687281737617</v>
      </c>
      <c r="I3" s="5">
        <v>16.660136770251714</v>
      </c>
      <c r="J3" s="5">
        <v>15.698604329353177</v>
      </c>
      <c r="K3" s="5">
        <v>15.858152300111147</v>
      </c>
      <c r="L3" s="30">
        <v>17.050180926925414</v>
      </c>
      <c r="M3" s="30">
        <v>16.852522131998786</v>
      </c>
      <c r="N3" s="30">
        <v>16.552956486317925</v>
      </c>
      <c r="O3" s="30">
        <v>17.019576294045443</v>
      </c>
      <c r="P3" s="30">
        <v>17.308200161470719</v>
      </c>
      <c r="Q3" s="30">
        <v>17.263198140812246</v>
      </c>
      <c r="R3" s="30">
        <v>17.803583386658783</v>
      </c>
      <c r="S3" s="30">
        <v>18.206542024856574</v>
      </c>
      <c r="T3" s="30">
        <v>17.476244578896992</v>
      </c>
      <c r="U3" s="30">
        <v>17.077001614309932</v>
      </c>
      <c r="V3" s="30">
        <v>16.638438443185454</v>
      </c>
      <c r="W3" s="30">
        <v>20.450884023753851</v>
      </c>
      <c r="X3" s="30"/>
      <c r="Y3" s="30"/>
      <c r="Z3" s="30"/>
      <c r="AA3" s="13"/>
      <c r="AB3" s="13"/>
    </row>
    <row r="4" spans="1:28" x14ac:dyDescent="0.2">
      <c r="A4" s="22" t="s">
        <v>19</v>
      </c>
      <c r="B4" s="22" t="s">
        <v>86</v>
      </c>
      <c r="D4" s="9">
        <v>26.042693424142421</v>
      </c>
      <c r="E4" s="9">
        <v>26.092025303723133</v>
      </c>
      <c r="F4" s="9">
        <v>26.39560958716778</v>
      </c>
      <c r="G4" s="9">
        <v>26.932946173584028</v>
      </c>
      <c r="H4" s="9">
        <v>26.719046030777566</v>
      </c>
      <c r="I4" s="9">
        <v>26.337171767575761</v>
      </c>
      <c r="J4" s="9">
        <v>26.062512195021263</v>
      </c>
      <c r="K4" s="9">
        <v>25.47712500911004</v>
      </c>
      <c r="L4" s="24">
        <v>25.946950694852163</v>
      </c>
      <c r="M4" s="24">
        <v>27.956580450624813</v>
      </c>
      <c r="N4" s="24">
        <v>28.051814528364211</v>
      </c>
      <c r="O4" s="24">
        <v>27.23134424562712</v>
      </c>
      <c r="P4" s="24">
        <v>27.610936012641435</v>
      </c>
      <c r="Q4" s="24">
        <v>28.030711559025278</v>
      </c>
      <c r="R4" s="24">
        <v>28.255038198307332</v>
      </c>
      <c r="S4" s="24">
        <v>28.260886769913551</v>
      </c>
      <c r="T4" s="24">
        <v>28.196942486799255</v>
      </c>
      <c r="U4" s="24">
        <v>27.825715084740217</v>
      </c>
      <c r="V4" s="24">
        <v>27.561124190901864</v>
      </c>
      <c r="W4" s="24">
        <v>27.708352643860646</v>
      </c>
      <c r="X4" s="25">
        <v>31.108195621595748</v>
      </c>
      <c r="Y4" s="25">
        <v>31.060938579572245</v>
      </c>
      <c r="Z4" s="25">
        <v>29.355940526349343</v>
      </c>
      <c r="AA4" s="24"/>
      <c r="AB4" s="24"/>
    </row>
    <row r="5" spans="1:28" x14ac:dyDescent="0.2">
      <c r="A5" s="22" t="s">
        <v>18</v>
      </c>
      <c r="B5" s="22" t="s">
        <v>85</v>
      </c>
      <c r="D5" s="9">
        <v>23.655119756989979</v>
      </c>
      <c r="E5" s="9">
        <v>24.122560528358903</v>
      </c>
      <c r="F5" s="9">
        <v>24.504089919165668</v>
      </c>
      <c r="G5" s="9">
        <v>25.061394593517601</v>
      </c>
      <c r="H5" s="9">
        <v>24.826139833600038</v>
      </c>
      <c r="I5" s="9">
        <v>24.68525436548699</v>
      </c>
      <c r="J5" s="9">
        <v>24.594579343626489</v>
      </c>
      <c r="K5" s="9">
        <v>24.33888870381055</v>
      </c>
      <c r="L5" s="24">
        <v>25.744779824504821</v>
      </c>
      <c r="M5" s="24">
        <v>27.979288158265437</v>
      </c>
      <c r="N5" s="24">
        <v>27.665523221795624</v>
      </c>
      <c r="O5" s="24">
        <v>28.101017852867869</v>
      </c>
      <c r="P5" s="24">
        <v>27.962380269735931</v>
      </c>
      <c r="Q5" s="24">
        <v>28.339977760352543</v>
      </c>
      <c r="R5" s="24">
        <v>28.394498899064402</v>
      </c>
      <c r="S5" s="24">
        <v>29.055482647142789</v>
      </c>
      <c r="T5" s="24">
        <v>28.425809061107337</v>
      </c>
      <c r="U5" s="24">
        <v>28.275121029621115</v>
      </c>
      <c r="V5" s="24">
        <v>28.355334441126729</v>
      </c>
      <c r="W5" s="24">
        <v>28.218191492256885</v>
      </c>
      <c r="X5" s="25">
        <v>32.280193726929639</v>
      </c>
      <c r="Y5" s="25">
        <v>29.705429656858641</v>
      </c>
      <c r="Z5" s="25">
        <v>28.965308949967806</v>
      </c>
      <c r="AA5" s="24"/>
      <c r="AB5" s="24"/>
    </row>
    <row r="6" spans="1:28" x14ac:dyDescent="0.2">
      <c r="A6" s="22" t="s">
        <v>84</v>
      </c>
      <c r="B6" s="22" t="s">
        <v>83</v>
      </c>
      <c r="D6" s="9">
        <v>15.592266236178981</v>
      </c>
      <c r="E6" s="9">
        <v>16.019667268434677</v>
      </c>
      <c r="F6" s="9">
        <v>16.029417173939585</v>
      </c>
      <c r="G6" s="9">
        <v>16.099214325105343</v>
      </c>
      <c r="H6" s="9">
        <v>16.098239671322286</v>
      </c>
      <c r="I6" s="9">
        <v>15.953017526379352</v>
      </c>
      <c r="J6" s="9">
        <v>16.346306740878784</v>
      </c>
      <c r="K6" s="9">
        <v>16.2642282990588</v>
      </c>
      <c r="L6" s="24">
        <v>16.352430017735482</v>
      </c>
      <c r="M6" s="24">
        <v>18.084578754463685</v>
      </c>
      <c r="N6" s="24">
        <v>17.599653866466273</v>
      </c>
      <c r="O6" s="24">
        <v>17.092508008572356</v>
      </c>
      <c r="P6" s="24">
        <v>17.221978209943099</v>
      </c>
      <c r="Q6" s="24">
        <v>16.985863751900521</v>
      </c>
      <c r="R6" s="24">
        <v>16.91322157001715</v>
      </c>
      <c r="S6" s="24">
        <v>17.934415291605774</v>
      </c>
      <c r="T6" s="24">
        <v>18.296360543617656</v>
      </c>
      <c r="U6" s="24">
        <v>18.028571427250682</v>
      </c>
      <c r="V6" s="24">
        <v>18.003729661882833</v>
      </c>
      <c r="W6" s="24">
        <v>18.783856262788699</v>
      </c>
      <c r="X6" s="24">
        <v>24.971655313417209</v>
      </c>
      <c r="Y6" s="24"/>
      <c r="Z6" s="24"/>
      <c r="AA6" s="24"/>
      <c r="AB6" s="24"/>
    </row>
    <row r="7" spans="1:28" x14ac:dyDescent="0.2">
      <c r="A7" s="22" t="s">
        <v>16</v>
      </c>
      <c r="B7" s="22" t="s">
        <v>82</v>
      </c>
      <c r="D7" s="9">
        <v>17.858800174095276</v>
      </c>
      <c r="E7" s="9">
        <v>17.806599155439589</v>
      </c>
      <c r="F7" s="9">
        <v>18.545360543993446</v>
      </c>
      <c r="G7" s="9">
        <v>18.679109633083097</v>
      </c>
      <c r="H7" s="9">
        <v>17.842311282917837</v>
      </c>
      <c r="I7" s="9">
        <v>17.904260532777478</v>
      </c>
      <c r="J7" s="9">
        <v>17.572524434081505</v>
      </c>
      <c r="K7" s="9">
        <v>17.356703285091008</v>
      </c>
      <c r="L7" s="24">
        <v>17.658461312013639</v>
      </c>
      <c r="M7" s="24">
        <v>19.933328516219674</v>
      </c>
      <c r="N7" s="24">
        <v>19.503348784036405</v>
      </c>
      <c r="O7" s="24">
        <v>19.554911317529019</v>
      </c>
      <c r="P7" s="24">
        <v>19.858228592194784</v>
      </c>
      <c r="Q7" s="24">
        <v>20.657461210735676</v>
      </c>
      <c r="R7" s="24">
        <v>20.063256000212451</v>
      </c>
      <c r="S7" s="24">
        <v>19.257246498249671</v>
      </c>
      <c r="T7" s="24">
        <v>18.863986162896691</v>
      </c>
      <c r="U7" s="24">
        <v>18.921652774895513</v>
      </c>
      <c r="V7" s="24">
        <v>19.094877140503364</v>
      </c>
      <c r="W7" s="24">
        <v>19.459222044361677</v>
      </c>
      <c r="X7" s="25">
        <v>22.618821096179744</v>
      </c>
      <c r="Y7" s="25">
        <v>22.496143780937157</v>
      </c>
      <c r="Z7" s="25">
        <v>22.012339131015313</v>
      </c>
      <c r="AA7" s="24"/>
      <c r="AB7" s="24"/>
    </row>
    <row r="8" spans="1:28" x14ac:dyDescent="0.2">
      <c r="A8" s="22" t="s">
        <v>15</v>
      </c>
      <c r="B8" s="22" t="s">
        <v>81</v>
      </c>
      <c r="D8" s="9">
        <v>23.764766505639621</v>
      </c>
      <c r="E8" s="9">
        <v>24.289811120543032</v>
      </c>
      <c r="F8" s="9">
        <v>24.80415998733131</v>
      </c>
      <c r="G8" s="9">
        <v>25.327738492311568</v>
      </c>
      <c r="H8" s="9">
        <v>25.119387268131742</v>
      </c>
      <c r="I8" s="9">
        <v>25.194998950959469</v>
      </c>
      <c r="J8" s="9">
        <v>24.960619012734618</v>
      </c>
      <c r="K8" s="9">
        <v>25.911546665578378</v>
      </c>
      <c r="L8" s="24">
        <v>26.324324590094893</v>
      </c>
      <c r="M8" s="24">
        <v>29.282388853774972</v>
      </c>
      <c r="N8" s="24">
        <v>29.90828647836274</v>
      </c>
      <c r="O8" s="24">
        <v>30.02155385847632</v>
      </c>
      <c r="P8" s="24">
        <v>30.203592354647778</v>
      </c>
      <c r="Q8" s="24">
        <v>30.04749574421195</v>
      </c>
      <c r="R8" s="24">
        <v>30.019250635890941</v>
      </c>
      <c r="S8" s="24">
        <v>29.975012588453215</v>
      </c>
      <c r="T8" s="24">
        <v>29.42860743452708</v>
      </c>
      <c r="U8" s="24">
        <v>28.978996673151826</v>
      </c>
      <c r="V8" s="24">
        <v>28.533936940583938</v>
      </c>
      <c r="W8" s="24">
        <v>28.436355806246915</v>
      </c>
      <c r="X8" s="25">
        <v>29.347191136911583</v>
      </c>
      <c r="Y8" s="25">
        <v>28.273014223453597</v>
      </c>
      <c r="Z8" s="25">
        <v>26.164406275489004</v>
      </c>
      <c r="AA8" s="24"/>
      <c r="AB8" s="24"/>
    </row>
    <row r="9" spans="1:28" x14ac:dyDescent="0.2">
      <c r="A9" s="22" t="s">
        <v>13</v>
      </c>
      <c r="B9" s="22" t="s">
        <v>80</v>
      </c>
      <c r="D9" s="9">
        <v>22.690599217249815</v>
      </c>
      <c r="E9" s="9">
        <v>22.511781731753185</v>
      </c>
      <c r="F9" s="9">
        <v>23.234810283797799</v>
      </c>
      <c r="G9" s="9">
        <v>23.885312359883752</v>
      </c>
      <c r="H9" s="9">
        <v>23.992599736076297</v>
      </c>
      <c r="I9" s="9">
        <v>23.961368237930134</v>
      </c>
      <c r="J9" s="9">
        <v>23.776220597812571</v>
      </c>
      <c r="K9" s="9">
        <v>22.869406010520013</v>
      </c>
      <c r="L9" s="24">
        <v>23.361997598126276</v>
      </c>
      <c r="M9" s="24">
        <v>26.948611326184196</v>
      </c>
      <c r="N9" s="24">
        <v>27.412479774958413</v>
      </c>
      <c r="O9" s="24">
        <v>27.0705501353549</v>
      </c>
      <c r="P9" s="24">
        <v>28.330457101926509</v>
      </c>
      <c r="Q9" s="24">
        <v>29.438406792742793</v>
      </c>
      <c r="R9" s="24">
        <v>30.174493840413348</v>
      </c>
      <c r="S9" s="24">
        <v>30.528407790051325</v>
      </c>
      <c r="T9" s="24">
        <v>30.440699371086531</v>
      </c>
      <c r="U9" s="24">
        <v>29.573706325645936</v>
      </c>
      <c r="V9" s="24">
        <v>29.353177556090504</v>
      </c>
      <c r="W9" s="24">
        <v>29.419023383418519</v>
      </c>
      <c r="X9" s="25">
        <v>31.000465010549398</v>
      </c>
      <c r="Y9" s="25">
        <v>30.341619910946712</v>
      </c>
      <c r="Z9" s="25">
        <v>29.02046854378823</v>
      </c>
      <c r="AA9" s="24"/>
      <c r="AB9" s="24"/>
    </row>
    <row r="10" spans="1:28" x14ac:dyDescent="0.2">
      <c r="A10" s="22" t="s">
        <v>12</v>
      </c>
      <c r="B10" s="22" t="s">
        <v>79</v>
      </c>
      <c r="D10" s="9">
        <v>27.716447472249435</v>
      </c>
      <c r="E10" s="9">
        <v>27.704284541080774</v>
      </c>
      <c r="F10" s="9">
        <v>28.422663587623848</v>
      </c>
      <c r="G10" s="9">
        <v>28.801502980188026</v>
      </c>
      <c r="H10" s="9">
        <v>28.875514040844774</v>
      </c>
      <c r="I10" s="9">
        <v>28.830087717783474</v>
      </c>
      <c r="J10" s="9">
        <v>28.392963883208683</v>
      </c>
      <c r="K10" s="9">
        <v>28.237243723905554</v>
      </c>
      <c r="L10" s="24">
        <v>28.484365193802457</v>
      </c>
      <c r="M10" s="24">
        <v>30.942860642674585</v>
      </c>
      <c r="N10" s="24">
        <v>30.983204542526348</v>
      </c>
      <c r="O10" s="24">
        <v>30.702229702337075</v>
      </c>
      <c r="P10" s="24">
        <v>31.176827192247902</v>
      </c>
      <c r="Q10" s="24">
        <v>31.657012296282605</v>
      </c>
      <c r="R10" s="24">
        <v>31.96804859924363</v>
      </c>
      <c r="S10" s="24">
        <v>31.777911165701749</v>
      </c>
      <c r="T10" s="24">
        <v>31.917538156944779</v>
      </c>
      <c r="U10" s="24">
        <v>31.445515806566537</v>
      </c>
      <c r="V10" s="24">
        <v>30.98865971206023</v>
      </c>
      <c r="W10" s="24">
        <v>30.739281316060424</v>
      </c>
      <c r="X10" s="24">
        <v>34.87576015665406</v>
      </c>
      <c r="Y10" s="25">
        <v>32.661156882303921</v>
      </c>
      <c r="Z10" s="25">
        <v>31.632904142990011</v>
      </c>
      <c r="AA10" s="24"/>
      <c r="AB10" s="24"/>
    </row>
    <row r="11" spans="1:28" x14ac:dyDescent="0.2">
      <c r="A11" s="22" t="s">
        <v>11</v>
      </c>
      <c r="B11" s="22" t="s">
        <v>78</v>
      </c>
      <c r="D11" s="9">
        <v>25.470031675459143</v>
      </c>
      <c r="E11" s="9">
        <v>25.487146984623806</v>
      </c>
      <c r="F11" s="9">
        <v>26.167243034591937</v>
      </c>
      <c r="G11" s="9">
        <v>26.628001105565097</v>
      </c>
      <c r="H11" s="9">
        <v>26.023161686979279</v>
      </c>
      <c r="I11" s="9">
        <v>26.382937424250553</v>
      </c>
      <c r="J11" s="9">
        <v>25.107976884004596</v>
      </c>
      <c r="K11" s="9">
        <v>24.210461930921888</v>
      </c>
      <c r="L11" s="24">
        <v>24.355167083852894</v>
      </c>
      <c r="M11" s="24">
        <v>26.808074109513846</v>
      </c>
      <c r="N11" s="24">
        <v>26.06798922919381</v>
      </c>
      <c r="O11" s="24">
        <v>24.762801815170711</v>
      </c>
      <c r="P11" s="24">
        <v>24.660578772491267</v>
      </c>
      <c r="Q11" s="24">
        <v>24.847899836850988</v>
      </c>
      <c r="R11" s="24">
        <v>24.801873745166535</v>
      </c>
      <c r="S11" s="24">
        <v>25.069745937976407</v>
      </c>
      <c r="T11" s="24">
        <v>25.27814813507614</v>
      </c>
      <c r="U11" s="24">
        <v>25.237224808157116</v>
      </c>
      <c r="V11" s="24">
        <v>25.296318031490518</v>
      </c>
      <c r="W11" s="24">
        <v>25.589535656672663</v>
      </c>
      <c r="X11" s="25">
        <v>27.937942410995937</v>
      </c>
      <c r="Y11" s="25">
        <v>27.639022776957052</v>
      </c>
      <c r="Z11" s="25">
        <v>26.721696527608565</v>
      </c>
      <c r="AA11" s="24"/>
      <c r="AB11" s="24"/>
    </row>
    <row r="12" spans="1:28" x14ac:dyDescent="0.2">
      <c r="A12" s="22" t="s">
        <v>10</v>
      </c>
      <c r="B12" s="22" t="s">
        <v>77</v>
      </c>
      <c r="D12" s="9">
        <v>17.768134174849504</v>
      </c>
      <c r="E12" s="9">
        <v>18.636507758612414</v>
      </c>
      <c r="F12" s="9">
        <v>18.35936964603934</v>
      </c>
      <c r="G12" s="9">
        <v>18.178108283493589</v>
      </c>
      <c r="H12" s="9">
        <v>18.309377692862103</v>
      </c>
      <c r="I12" s="9">
        <v>19.534296323564043</v>
      </c>
      <c r="J12" s="9">
        <v>19.379111159706692</v>
      </c>
      <c r="K12" s="9">
        <v>20.134506384512342</v>
      </c>
      <c r="L12" s="24">
        <v>21.570964640785942</v>
      </c>
      <c r="M12" s="24">
        <v>23.911690038411773</v>
      </c>
      <c r="N12" s="24">
        <v>25.017488672600219</v>
      </c>
      <c r="O12" s="24">
        <v>26.46403132266845</v>
      </c>
      <c r="P12" s="24">
        <v>27.426250157791149</v>
      </c>
      <c r="Q12" s="24">
        <v>25.441966456193288</v>
      </c>
      <c r="R12" s="24">
        <v>25.493101595145923</v>
      </c>
      <c r="S12" s="24">
        <v>25.716405468886343</v>
      </c>
      <c r="T12" s="24">
        <v>26.040540390405997</v>
      </c>
      <c r="U12" s="24">
        <v>25.188284002127897</v>
      </c>
      <c r="V12" s="24">
        <v>25.02456199252331</v>
      </c>
      <c r="W12" s="24">
        <v>25.082008638374752</v>
      </c>
      <c r="X12" s="25">
        <v>27.86021378802505</v>
      </c>
      <c r="Y12" s="25">
        <v>26.099545168132092</v>
      </c>
      <c r="Z12" s="25">
        <v>24.115356754140301</v>
      </c>
      <c r="AA12" s="24"/>
      <c r="AB12" s="24"/>
    </row>
    <row r="13" spans="1:28" x14ac:dyDescent="0.2">
      <c r="A13" s="22" t="s">
        <v>9</v>
      </c>
      <c r="B13" s="22" t="s">
        <v>76</v>
      </c>
      <c r="D13" s="9">
        <v>20.092085678462961</v>
      </c>
      <c r="E13" s="9">
        <v>19.771146531166696</v>
      </c>
      <c r="F13" s="9">
        <v>20.800096315100497</v>
      </c>
      <c r="G13" s="9">
        <v>21.789615700388108</v>
      </c>
      <c r="H13" s="9">
        <v>21.049709403493445</v>
      </c>
      <c r="I13" s="9">
        <v>21.81506875749319</v>
      </c>
      <c r="J13" s="9">
        <v>22.112253278506124</v>
      </c>
      <c r="K13" s="9">
        <v>22.374252102089624</v>
      </c>
      <c r="L13" s="24">
        <v>22.622398565360207</v>
      </c>
      <c r="M13" s="24">
        <v>23.184865774511</v>
      </c>
      <c r="N13" s="24">
        <v>22.804818544632774</v>
      </c>
      <c r="O13" s="24">
        <v>22.163098261786761</v>
      </c>
      <c r="P13" s="24">
        <v>22.47844780564909</v>
      </c>
      <c r="Q13" s="24">
        <v>22.169210678850209</v>
      </c>
      <c r="R13" s="24">
        <v>21.32245269533718</v>
      </c>
      <c r="S13" s="24">
        <v>20.348939032040622</v>
      </c>
      <c r="T13" s="24">
        <v>20.17022983920338</v>
      </c>
      <c r="U13" s="24">
        <v>19.433803455688913</v>
      </c>
      <c r="V13" s="24">
        <v>18.615708375587356</v>
      </c>
      <c r="W13" s="24">
        <v>17.636085171487949</v>
      </c>
      <c r="X13" s="25">
        <v>18.54555147496945</v>
      </c>
      <c r="Y13" s="25">
        <v>18.090688719323396</v>
      </c>
      <c r="Z13" s="25">
        <v>17.19396730958298</v>
      </c>
      <c r="AA13" s="24"/>
      <c r="AB13" s="24"/>
    </row>
    <row r="14" spans="1:28" x14ac:dyDescent="0.2">
      <c r="A14" s="22" t="s">
        <v>8</v>
      </c>
      <c r="B14" s="22" t="s">
        <v>75</v>
      </c>
      <c r="D14" s="9">
        <v>14.461831369710454</v>
      </c>
      <c r="E14" s="9">
        <v>14.482118420257265</v>
      </c>
      <c r="F14" s="9">
        <v>15.807659514740966</v>
      </c>
      <c r="G14" s="9">
        <v>16.731892125324929</v>
      </c>
      <c r="H14" s="9">
        <v>16.492056439294345</v>
      </c>
      <c r="I14" s="9">
        <v>15.617738777304693</v>
      </c>
      <c r="J14" s="9">
        <v>14.977369525458837</v>
      </c>
      <c r="K14" s="9">
        <v>15.825052610179622</v>
      </c>
      <c r="L14" s="24">
        <v>16.149977079327787</v>
      </c>
      <c r="M14" s="24">
        <v>18.491271824816952</v>
      </c>
      <c r="N14" s="24">
        <v>17.73221148054019</v>
      </c>
      <c r="O14" s="24">
        <v>18.145675705117608</v>
      </c>
      <c r="P14" s="24">
        <v>17.793883705837718</v>
      </c>
      <c r="Q14" s="24">
        <v>17.324977433138773</v>
      </c>
      <c r="R14" s="24">
        <v>17.511569284978854</v>
      </c>
      <c r="S14" s="24">
        <v>16.648344645578067</v>
      </c>
      <c r="T14" s="24">
        <v>16.491148711566446</v>
      </c>
      <c r="U14" s="24">
        <v>17.496032543653076</v>
      </c>
      <c r="V14" s="24">
        <v>17.77881265997399</v>
      </c>
      <c r="W14" s="24">
        <v>18.691454123041808</v>
      </c>
      <c r="X14" s="25">
        <v>23.013227932971152</v>
      </c>
      <c r="Y14" s="25">
        <v>22.311942443262865</v>
      </c>
      <c r="Z14" s="25">
        <v>20.778262216923839</v>
      </c>
      <c r="AA14" s="24"/>
      <c r="AB14" s="24"/>
    </row>
    <row r="15" spans="1:28" x14ac:dyDescent="0.2">
      <c r="A15" s="22" t="s">
        <v>74</v>
      </c>
      <c r="B15" s="22" t="s">
        <v>73</v>
      </c>
      <c r="D15" s="9">
        <v>13.136180183931589</v>
      </c>
      <c r="E15" s="9">
        <v>13.947971522195516</v>
      </c>
      <c r="F15" s="9">
        <v>14.857912195626009</v>
      </c>
      <c r="G15" s="9">
        <v>15.421884247824796</v>
      </c>
      <c r="H15" s="9">
        <v>15.740560714639148</v>
      </c>
      <c r="I15" s="9">
        <v>15.834277413299025</v>
      </c>
      <c r="J15" s="9">
        <v>15.84128561084105</v>
      </c>
      <c r="K15" s="9">
        <v>16.746134224431927</v>
      </c>
      <c r="L15" s="24">
        <v>19.954993722246027</v>
      </c>
      <c r="M15" s="24">
        <v>23.85305306795998</v>
      </c>
      <c r="N15" s="24">
        <v>24.134303043702037</v>
      </c>
      <c r="O15" s="24">
        <v>23.293968883775424</v>
      </c>
      <c r="P15" s="24">
        <v>23.048196047799294</v>
      </c>
      <c r="Q15" s="24">
        <v>21.81228854026908</v>
      </c>
      <c r="R15" s="24">
        <v>20.091788563484759</v>
      </c>
      <c r="S15" s="24">
        <v>15.195917740420613</v>
      </c>
      <c r="T15" s="24">
        <v>15.129683486524211</v>
      </c>
      <c r="U15" s="24">
        <v>14.180630524746377</v>
      </c>
      <c r="V15" s="24">
        <v>13.518511811525268</v>
      </c>
      <c r="W15" s="24">
        <v>12.867963758136563</v>
      </c>
      <c r="X15" s="25">
        <v>15.694389832852137</v>
      </c>
      <c r="Y15" s="25">
        <v>14.177949266303875</v>
      </c>
      <c r="Z15" s="25">
        <v>12.779294507343227</v>
      </c>
      <c r="AA15" s="24"/>
      <c r="AB15" s="24"/>
    </row>
    <row r="16" spans="1:28" x14ac:dyDescent="0.2">
      <c r="A16" s="22" t="s">
        <v>5</v>
      </c>
      <c r="B16" s="22" t="s">
        <v>72</v>
      </c>
      <c r="D16" s="9">
        <v>22.609276462516231</v>
      </c>
      <c r="E16" s="9">
        <v>22.800504942211614</v>
      </c>
      <c r="F16" s="9">
        <v>23.229697550415889</v>
      </c>
      <c r="G16" s="9">
        <v>23.560695141155644</v>
      </c>
      <c r="H16" s="9">
        <v>23.821008291621705</v>
      </c>
      <c r="I16" s="9">
        <v>24.055267028820566</v>
      </c>
      <c r="J16" s="9">
        <v>24.176185548946343</v>
      </c>
      <c r="K16" s="9">
        <v>24.003035041321482</v>
      </c>
      <c r="L16" s="24">
        <v>24.933633907425342</v>
      </c>
      <c r="M16" s="24">
        <v>26.952992242784319</v>
      </c>
      <c r="N16" s="24">
        <v>26.93755432175487</v>
      </c>
      <c r="O16" s="24">
        <v>26.545639448937536</v>
      </c>
      <c r="P16" s="24">
        <v>27.263644516528508</v>
      </c>
      <c r="Q16" s="24">
        <v>27.869939702320423</v>
      </c>
      <c r="R16" s="24">
        <v>28.122572887468312</v>
      </c>
      <c r="S16" s="24">
        <v>28.315481323011543</v>
      </c>
      <c r="T16" s="24">
        <v>27.9278823084598</v>
      </c>
      <c r="U16" s="24">
        <v>27.653238481266985</v>
      </c>
      <c r="V16" s="24">
        <v>27.515747739591628</v>
      </c>
      <c r="W16" s="24">
        <v>27.731579471023394</v>
      </c>
      <c r="X16" s="25">
        <v>32.628012116340457</v>
      </c>
      <c r="Y16" s="25">
        <v>30.732454495999807</v>
      </c>
      <c r="Z16" s="25">
        <v>30.058805767894487</v>
      </c>
      <c r="AA16" s="24"/>
      <c r="AB16" s="24"/>
    </row>
    <row r="17" spans="1:28" x14ac:dyDescent="0.2">
      <c r="A17" s="22" t="s">
        <v>71</v>
      </c>
      <c r="B17" s="22" t="s">
        <v>70</v>
      </c>
      <c r="D17" s="9">
        <v>14.915794924053477</v>
      </c>
      <c r="E17" s="9">
        <v>15.764273343504072</v>
      </c>
      <c r="F17" s="9">
        <v>16.105616472820913</v>
      </c>
      <c r="G17" s="9">
        <v>16.285332415528302</v>
      </c>
      <c r="H17" s="9">
        <v>16.489925344283584</v>
      </c>
      <c r="I17" s="9">
        <v>16.88557805661004</v>
      </c>
      <c r="J17" s="9">
        <v>17.010660590962772</v>
      </c>
      <c r="K17" s="9">
        <v>17.431342951929814</v>
      </c>
      <c r="L17" s="24">
        <v>18.444611595512299</v>
      </c>
      <c r="M17" s="24">
        <v>20.631633945527657</v>
      </c>
      <c r="N17" s="24">
        <v>20.98118223036883</v>
      </c>
      <c r="O17" s="24">
        <v>21.826135519026181</v>
      </c>
      <c r="P17" s="24">
        <v>21.773063250741529</v>
      </c>
      <c r="Q17" s="24">
        <v>21.768575446569141</v>
      </c>
      <c r="R17" s="24">
        <v>21.538794227209831</v>
      </c>
      <c r="S17" s="24">
        <v>21.914043401455437</v>
      </c>
      <c r="T17" s="24">
        <v>21.965141554093677</v>
      </c>
      <c r="U17" s="24">
        <v>22.077330581145976</v>
      </c>
      <c r="V17" s="24">
        <v>22.195270683721883</v>
      </c>
      <c r="W17" s="24">
        <v>22.765216230990799</v>
      </c>
      <c r="X17" s="24">
        <v>24.942838889869755</v>
      </c>
      <c r="Y17" s="24"/>
      <c r="Z17" s="24"/>
      <c r="AA17" s="24"/>
      <c r="AB17" s="24"/>
    </row>
    <row r="18" spans="1:28" x14ac:dyDescent="0.2">
      <c r="A18" s="22" t="s">
        <v>4</v>
      </c>
      <c r="B18" s="22" t="s">
        <v>69</v>
      </c>
      <c r="D18" s="9">
        <v>4.4122925831780551</v>
      </c>
      <c r="E18" s="9">
        <v>4.7880149868465844</v>
      </c>
      <c r="F18" s="9">
        <v>4.6537295809919161</v>
      </c>
      <c r="G18" s="9">
        <v>4.9446278499365235</v>
      </c>
      <c r="H18" s="9">
        <v>5.5355653848931237</v>
      </c>
      <c r="I18" s="9">
        <v>5.8797821974211031</v>
      </c>
      <c r="J18" s="9">
        <v>6.699220973068476</v>
      </c>
      <c r="K18" s="9">
        <v>6.7819019979788955</v>
      </c>
      <c r="L18" s="24">
        <v>7.2641862660947911</v>
      </c>
      <c r="M18" s="24">
        <v>8.069301448785275</v>
      </c>
      <c r="N18" s="24">
        <v>7.8603878888882077</v>
      </c>
      <c r="O18" s="24">
        <v>7.8136496464886962</v>
      </c>
      <c r="P18" s="24">
        <v>8.3294837712554735</v>
      </c>
      <c r="Q18" s="24">
        <v>8.8253880630250503</v>
      </c>
      <c r="R18" s="24">
        <v>9.1903702795251458</v>
      </c>
      <c r="S18" s="24">
        <v>9.6360349653996202</v>
      </c>
      <c r="T18" s="24">
        <v>9.8698259332921854</v>
      </c>
      <c r="U18" s="24">
        <v>10.106614520249463</v>
      </c>
      <c r="V18" s="24">
        <v>10.894922767288842</v>
      </c>
      <c r="W18" s="24">
        <v>12.25906524531397</v>
      </c>
      <c r="X18" s="24">
        <v>14.393403149822495</v>
      </c>
      <c r="Y18" s="25">
        <v>14.92248767423064</v>
      </c>
      <c r="Z18" s="25">
        <v>14.842610348036212</v>
      </c>
      <c r="AA18" s="24"/>
      <c r="AB18" s="24"/>
    </row>
    <row r="19" spans="1:28" x14ac:dyDescent="0.2">
      <c r="A19" s="22" t="s">
        <v>33</v>
      </c>
      <c r="B19" s="22" t="s">
        <v>68</v>
      </c>
      <c r="D19" s="9">
        <v>18.774497538977517</v>
      </c>
      <c r="E19" s="9">
        <v>20.279632451390377</v>
      </c>
      <c r="F19" s="9">
        <v>21.480741742044547</v>
      </c>
      <c r="G19" s="9">
        <v>22.756003893959754</v>
      </c>
      <c r="H19" s="9">
        <v>22.821142080883135</v>
      </c>
      <c r="I19" s="9">
        <v>22.586854549584345</v>
      </c>
      <c r="J19" s="9">
        <v>21.110824088161408</v>
      </c>
      <c r="K19" s="9">
        <v>19.89472410042606</v>
      </c>
      <c r="L19" s="24">
        <v>20.812979555710676</v>
      </c>
      <c r="M19" s="24">
        <v>22.535259562154806</v>
      </c>
      <c r="N19" s="24">
        <v>21.726721105004714</v>
      </c>
      <c r="O19" s="24">
        <v>20.595864503943282</v>
      </c>
      <c r="P19" s="24">
        <v>20.726033826332575</v>
      </c>
      <c r="Q19" s="24">
        <v>20.8886019528587</v>
      </c>
      <c r="R19" s="24">
        <v>20.814703121499772</v>
      </c>
      <c r="S19" s="24">
        <v>20.542820567813298</v>
      </c>
      <c r="T19" s="24">
        <v>20.251386386381405</v>
      </c>
      <c r="U19" s="24">
        <v>20.686877657610996</v>
      </c>
      <c r="V19" s="24">
        <v>21.020293905154595</v>
      </c>
      <c r="W19" s="24">
        <v>21.616853641640756</v>
      </c>
      <c r="X19" s="25">
        <v>23.919998528910842</v>
      </c>
      <c r="Y19" s="25">
        <v>21.594957156247421</v>
      </c>
      <c r="Z19" s="25">
        <v>21.872435149528442</v>
      </c>
      <c r="AA19" s="24"/>
      <c r="AB19" s="24"/>
    </row>
    <row r="20" spans="1:28" x14ac:dyDescent="0.2">
      <c r="A20" s="22" t="s">
        <v>67</v>
      </c>
      <c r="B20" s="22" t="s">
        <v>66</v>
      </c>
      <c r="D20" s="9">
        <v>4.3910510283493647</v>
      </c>
      <c r="E20" s="9">
        <v>4.9924869108290197</v>
      </c>
      <c r="F20" s="9">
        <v>5.3458657247212527</v>
      </c>
      <c r="G20" s="9">
        <v>6.0198951810746832</v>
      </c>
      <c r="H20" s="9">
        <v>5.9535116112190023</v>
      </c>
      <c r="I20" s="9">
        <v>6.1453736192747845</v>
      </c>
      <c r="J20" s="9">
        <v>6.2601754334209749</v>
      </c>
      <c r="K20" s="9">
        <v>6.2554540927235127</v>
      </c>
      <c r="L20" s="24">
        <v>6.7037899357825559</v>
      </c>
      <c r="M20" s="24">
        <v>7.2621153497740263</v>
      </c>
      <c r="N20" s="24">
        <v>7.3422382744670225</v>
      </c>
      <c r="O20" s="24">
        <v>7.2100060774582602</v>
      </c>
      <c r="P20" s="24">
        <v>7.2279182971253864</v>
      </c>
      <c r="Q20" s="24">
        <v>7.5648940688346986</v>
      </c>
      <c r="R20" s="24">
        <v>7.5517505183600617</v>
      </c>
      <c r="S20" s="24">
        <v>7.6576363135230823</v>
      </c>
      <c r="T20" s="24">
        <v>7.486967401299653</v>
      </c>
      <c r="U20" s="24">
        <v>7.4067580355742058</v>
      </c>
      <c r="V20" s="24">
        <v>7.1047897855147815</v>
      </c>
      <c r="W20" s="24">
        <v>7.3551841027708758</v>
      </c>
      <c r="X20" s="24"/>
      <c r="Y20" s="24"/>
      <c r="Z20" s="24"/>
      <c r="AA20" s="24"/>
      <c r="AB20" s="24"/>
    </row>
    <row r="21" spans="1:28" x14ac:dyDescent="0.2">
      <c r="A21" s="22" t="s">
        <v>32</v>
      </c>
      <c r="B21" s="22" t="s">
        <v>65</v>
      </c>
      <c r="D21" s="9">
        <v>18.980364565637821</v>
      </c>
      <c r="E21" s="9">
        <v>19.079685528666168</v>
      </c>
      <c r="F21" s="9">
        <v>19.86252196111198</v>
      </c>
      <c r="G21" s="9">
        <v>20.540319987532826</v>
      </c>
      <c r="H21" s="9">
        <v>20.38618028084187</v>
      </c>
      <c r="I21" s="9">
        <v>19.913471644614191</v>
      </c>
      <c r="J21" s="9">
        <v>16.427766334899221</v>
      </c>
      <c r="K21" s="9">
        <v>15.737454495534346</v>
      </c>
      <c r="L21" s="24">
        <v>15.473949548669808</v>
      </c>
      <c r="M21" s="24">
        <v>17.072424068804594</v>
      </c>
      <c r="N21" s="24">
        <v>17.463008321508415</v>
      </c>
      <c r="O21" s="24">
        <v>17.536930987346988</v>
      </c>
      <c r="P21" s="24">
        <v>17.922732500620249</v>
      </c>
      <c r="Q21" s="24">
        <v>18.131569126506708</v>
      </c>
      <c r="R21" s="24">
        <v>17.929389689677766</v>
      </c>
      <c r="S21" s="24">
        <v>17.595527066352854</v>
      </c>
      <c r="T21" s="24">
        <v>17.46784807231586</v>
      </c>
      <c r="U21" s="24">
        <v>16.649366073920334</v>
      </c>
      <c r="V21" s="24">
        <v>16.318455839697567</v>
      </c>
      <c r="W21" s="24">
        <v>16.321268133275119</v>
      </c>
      <c r="X21" s="25">
        <v>18.921495470163244</v>
      </c>
      <c r="Y21" s="25">
        <v>18.670636656031263</v>
      </c>
      <c r="Z21" s="25">
        <v>17.565499249739176</v>
      </c>
      <c r="AA21" s="24"/>
      <c r="AB21" s="24"/>
    </row>
    <row r="22" spans="1:28" x14ac:dyDescent="0.2">
      <c r="A22" s="22" t="s">
        <v>31</v>
      </c>
      <c r="B22" s="22" t="s">
        <v>64</v>
      </c>
      <c r="D22" s="9">
        <v>18.259279098365223</v>
      </c>
      <c r="E22" s="9">
        <v>17.628796777274918</v>
      </c>
      <c r="F22" s="9">
        <v>18.208001708507432</v>
      </c>
      <c r="G22" s="9">
        <v>17.574015357177139</v>
      </c>
      <c r="H22" s="9">
        <v>16.702241628671903</v>
      </c>
      <c r="I22" s="9">
        <v>19.926589910331689</v>
      </c>
      <c r="J22" s="9">
        <v>20.03879833631941</v>
      </c>
      <c r="K22" s="9">
        <v>20.670667335911951</v>
      </c>
      <c r="L22" s="24">
        <v>22.629392838843291</v>
      </c>
      <c r="M22" s="24">
        <v>23.56131052942974</v>
      </c>
      <c r="N22" s="24">
        <v>23.429026119870716</v>
      </c>
      <c r="O22" s="24">
        <v>22.933028925684756</v>
      </c>
      <c r="P22" s="24">
        <v>22.790149078199985</v>
      </c>
      <c r="Q22" s="24">
        <v>21.260262474712718</v>
      </c>
      <c r="R22" s="24">
        <v>21.128772582191946</v>
      </c>
      <c r="S22" s="24">
        <v>20.039983096327664</v>
      </c>
      <c r="T22" s="24">
        <v>19.650091651748333</v>
      </c>
      <c r="U22" s="24">
        <v>18.651828691879359</v>
      </c>
      <c r="V22" s="24">
        <v>19.455425083544501</v>
      </c>
      <c r="W22" s="24">
        <v>23.64225825500445</v>
      </c>
      <c r="X22" s="24">
        <v>21.97793322650373</v>
      </c>
      <c r="Y22" s="24">
        <v>20.824747403039044</v>
      </c>
      <c r="Z22" s="24"/>
      <c r="AA22" s="24"/>
      <c r="AB22" s="24"/>
    </row>
    <row r="23" spans="1:28" x14ac:dyDescent="0.2">
      <c r="A23" s="22" t="s">
        <v>63</v>
      </c>
      <c r="B23" s="22" t="s">
        <v>62</v>
      </c>
      <c r="D23" s="9">
        <v>20.410524335443302</v>
      </c>
      <c r="E23" s="9">
        <v>21.234371827698673</v>
      </c>
      <c r="F23" s="9">
        <v>22.709687577336958</v>
      </c>
      <c r="G23" s="9">
        <v>23.64419258567828</v>
      </c>
      <c r="H23" s="9">
        <v>22.283216401274242</v>
      </c>
      <c r="I23" s="9">
        <v>20.737373218820021</v>
      </c>
      <c r="J23" s="9">
        <v>19.478991900256144</v>
      </c>
      <c r="K23" s="9">
        <v>19.603005570526083</v>
      </c>
      <c r="L23" s="24">
        <v>19.279974245729917</v>
      </c>
      <c r="M23" s="24">
        <v>22.519141002873813</v>
      </c>
      <c r="N23" s="24">
        <v>22.118838319816593</v>
      </c>
      <c r="O23" s="24">
        <v>21.578313092355991</v>
      </c>
      <c r="P23" s="24">
        <v>21.468920630973876</v>
      </c>
      <c r="Q23" s="24">
        <v>21.91773062300242</v>
      </c>
      <c r="R23" s="24">
        <v>22.838794812873353</v>
      </c>
      <c r="S23" s="24">
        <v>24.681292577867868</v>
      </c>
      <c r="T23" s="24">
        <v>25.933585989882534</v>
      </c>
      <c r="U23" s="24">
        <v>25.128633957401153</v>
      </c>
      <c r="V23" s="24">
        <v>24.20971848371622</v>
      </c>
      <c r="W23" s="24">
        <v>25.278231628999333</v>
      </c>
      <c r="X23" s="25">
        <v>28.158882620594301</v>
      </c>
      <c r="Y23" s="25">
        <v>24.362169180761018</v>
      </c>
      <c r="Z23" s="25">
        <v>20.675913927879382</v>
      </c>
      <c r="AA23" s="24"/>
      <c r="AB23" s="24"/>
    </row>
    <row r="24" spans="1:28" x14ac:dyDescent="0.2">
      <c r="A24" s="22" t="s">
        <v>29</v>
      </c>
      <c r="B24" s="22" t="s">
        <v>61</v>
      </c>
      <c r="D24" s="9">
        <v>20.182281738363329</v>
      </c>
      <c r="E24" s="9">
        <v>21.709844393610442</v>
      </c>
      <c r="F24" s="9">
        <v>21.814927662393238</v>
      </c>
      <c r="G24" s="9">
        <v>21.965433868995159</v>
      </c>
      <c r="H24" s="9">
        <v>21.251232487122497</v>
      </c>
      <c r="I24" s="9">
        <v>20.898116907400997</v>
      </c>
      <c r="J24" s="9">
        <v>20.63558485362525</v>
      </c>
      <c r="K24" s="9">
        <v>19.52927955758819</v>
      </c>
      <c r="L24" s="24">
        <v>20.222094205376447</v>
      </c>
      <c r="M24" s="24">
        <v>21.310606157978164</v>
      </c>
      <c r="N24" s="24">
        <v>20.727284257252336</v>
      </c>
      <c r="O24" s="24">
        <v>19.578384277857026</v>
      </c>
      <c r="P24" s="24">
        <v>19.856029487286886</v>
      </c>
      <c r="Q24" s="24">
        <v>20.605550947396161</v>
      </c>
      <c r="R24" s="24">
        <v>20.288067199008438</v>
      </c>
      <c r="S24" s="24">
        <v>20.21891094185148</v>
      </c>
      <c r="T24" s="24">
        <v>21.185474952119336</v>
      </c>
      <c r="U24" s="24">
        <v>20.785997414408737</v>
      </c>
      <c r="V24" s="24">
        <v>20.509203114413719</v>
      </c>
      <c r="W24" s="24">
        <v>21.185989766217407</v>
      </c>
      <c r="X24" s="25">
        <v>23.225832158069373</v>
      </c>
      <c r="Y24" s="25">
        <v>22.56769245167601</v>
      </c>
      <c r="Z24" s="25">
        <v>22.706415720928668</v>
      </c>
      <c r="AA24" s="24"/>
      <c r="AB24" s="24"/>
    </row>
    <row r="25" spans="1:28" x14ac:dyDescent="0.2">
      <c r="A25" s="22" t="s">
        <v>28</v>
      </c>
      <c r="B25" s="22" t="s">
        <v>60</v>
      </c>
      <c r="D25" s="9">
        <v>18.57558658902791</v>
      </c>
      <c r="E25" s="9">
        <v>19.06128840692957</v>
      </c>
      <c r="F25" s="9">
        <v>20.407852576156099</v>
      </c>
      <c r="G25" s="9">
        <v>21.461066097504457</v>
      </c>
      <c r="H25" s="9">
        <v>21.798043268990444</v>
      </c>
      <c r="I25" s="9">
        <v>22.42410234418621</v>
      </c>
      <c r="J25" s="9">
        <v>21.642580330284726</v>
      </c>
      <c r="K25" s="9">
        <v>21.306995214508955</v>
      </c>
      <c r="L25" s="24">
        <v>21.767635983167064</v>
      </c>
      <c r="M25" s="24">
        <v>24.11047435368355</v>
      </c>
      <c r="N25" s="24">
        <v>24.336267542753539</v>
      </c>
      <c r="O25" s="24">
        <v>24.228784176910981</v>
      </c>
      <c r="P25" s="24">
        <v>24.331738160985957</v>
      </c>
      <c r="Q25" s="24">
        <v>25.412866113658755</v>
      </c>
      <c r="R25" s="24">
        <v>24.97732024227496</v>
      </c>
      <c r="S25" s="24">
        <v>23.921833902989004</v>
      </c>
      <c r="T25" s="24">
        <v>23.459253774482068</v>
      </c>
      <c r="U25" s="24">
        <v>22.727659182118991</v>
      </c>
      <c r="V25" s="24">
        <v>22.457385975651466</v>
      </c>
      <c r="W25" s="24">
        <v>22.341278124789504</v>
      </c>
      <c r="X25" s="25">
        <v>25.113172976510938</v>
      </c>
      <c r="Y25" s="25">
        <v>24.797744735918688</v>
      </c>
      <c r="Z25" s="25">
        <v>24.638630380526479</v>
      </c>
      <c r="AA25" s="24"/>
      <c r="AB25" s="24"/>
    </row>
    <row r="26" spans="1:28" x14ac:dyDescent="0.2">
      <c r="A26" s="22" t="s">
        <v>27</v>
      </c>
      <c r="B26" s="22" t="s">
        <v>59</v>
      </c>
      <c r="D26" s="9">
        <v>17.517159468233224</v>
      </c>
      <c r="E26" s="9">
        <v>17.230870364485888</v>
      </c>
      <c r="F26" s="9">
        <v>17.388687336092389</v>
      </c>
      <c r="G26" s="9">
        <v>16.618663637878573</v>
      </c>
      <c r="H26" s="9">
        <v>15.898512439462657</v>
      </c>
      <c r="I26" s="9">
        <v>15.377385410179134</v>
      </c>
      <c r="J26" s="9">
        <v>15.059734356194562</v>
      </c>
      <c r="K26" s="9">
        <v>14.858395510903009</v>
      </c>
      <c r="L26" s="24">
        <v>14.934839414922019</v>
      </c>
      <c r="M26" s="24">
        <v>17.7700634669383</v>
      </c>
      <c r="N26" s="24">
        <v>17.372272948533954</v>
      </c>
      <c r="O26" s="24">
        <v>17.125941307943165</v>
      </c>
      <c r="P26" s="24">
        <v>17.324581580251856</v>
      </c>
      <c r="Q26" s="24">
        <v>17.659787946155635</v>
      </c>
      <c r="R26" s="24">
        <v>17.745973333035316</v>
      </c>
      <c r="S26" s="24">
        <v>17.249337569071539</v>
      </c>
      <c r="T26" s="24">
        <v>17.625233764168254</v>
      </c>
      <c r="U26" s="24">
        <v>17.517661604245561</v>
      </c>
      <c r="V26" s="24">
        <v>17.176635017790236</v>
      </c>
      <c r="W26" s="24">
        <v>17.45168278081729</v>
      </c>
      <c r="X26" s="25">
        <v>19.768858200441155</v>
      </c>
      <c r="Y26" s="25">
        <v>19.630786189975993</v>
      </c>
      <c r="Z26" s="25">
        <v>19.057466645737811</v>
      </c>
      <c r="AA26" s="24"/>
      <c r="AB26" s="24"/>
    </row>
    <row r="27" spans="1:28" x14ac:dyDescent="0.2">
      <c r="A27" s="22" t="s">
        <v>25</v>
      </c>
      <c r="B27" s="22" t="s">
        <v>58</v>
      </c>
      <c r="D27" s="9">
        <v>19.463930588514948</v>
      </c>
      <c r="E27" s="9">
        <v>19.090803015294018</v>
      </c>
      <c r="F27" s="9">
        <v>19.34966499116139</v>
      </c>
      <c r="G27" s="9">
        <v>19.988519622277398</v>
      </c>
      <c r="H27" s="9">
        <v>20.21347756609967</v>
      </c>
      <c r="I27" s="9">
        <v>20.475193220397323</v>
      </c>
      <c r="J27" s="9">
        <v>20.515908187489231</v>
      </c>
      <c r="K27" s="9">
        <v>20.897073918759805</v>
      </c>
      <c r="L27" s="24">
        <v>22.325918890320413</v>
      </c>
      <c r="M27" s="24">
        <v>25.613495351381204</v>
      </c>
      <c r="N27" s="24">
        <v>24.901810085214169</v>
      </c>
      <c r="O27" s="24">
        <v>25.540958095741257</v>
      </c>
      <c r="P27" s="24">
        <v>25.550427867062233</v>
      </c>
      <c r="Q27" s="24">
        <v>25.704598805309558</v>
      </c>
      <c r="R27" s="24">
        <v>25.372716181921756</v>
      </c>
      <c r="S27" s="24">
        <v>24.707471927542016</v>
      </c>
      <c r="T27" s="24">
        <v>24.244695366210582</v>
      </c>
      <c r="U27" s="24">
        <v>23.927040156661647</v>
      </c>
      <c r="V27" s="24">
        <v>24.034326759990989</v>
      </c>
      <c r="W27" s="24">
        <v>24.647372536976395</v>
      </c>
      <c r="X27" s="25">
        <v>31.183623264328315</v>
      </c>
      <c r="Y27" s="25">
        <v>29.537503782535179</v>
      </c>
      <c r="Z27" s="25">
        <v>28.085676454688134</v>
      </c>
      <c r="AA27" s="24"/>
      <c r="AB27" s="24"/>
    </row>
    <row r="28" spans="1:28" x14ac:dyDescent="0.2">
      <c r="A28" s="22" t="s">
        <v>24</v>
      </c>
      <c r="B28" s="22" t="s">
        <v>57</v>
      </c>
      <c r="D28" s="9">
        <v>26.427480333476133</v>
      </c>
      <c r="E28" s="9">
        <v>26.547495902345876</v>
      </c>
      <c r="F28" s="9">
        <v>27.20854460223779</v>
      </c>
      <c r="G28" s="9">
        <v>27.921950992628947</v>
      </c>
      <c r="H28" s="9">
        <v>27.426345280500513</v>
      </c>
      <c r="I28" s="9">
        <v>27.103047033842596</v>
      </c>
      <c r="J28" s="9">
        <v>26.40803558830358</v>
      </c>
      <c r="K28" s="9">
        <v>25.328323060938594</v>
      </c>
      <c r="L28" s="24">
        <v>25.366161795498819</v>
      </c>
      <c r="M28" s="24">
        <v>27.209560805447019</v>
      </c>
      <c r="N28" s="24">
        <v>25.848765713038318</v>
      </c>
      <c r="O28" s="24">
        <v>25.276168811580991</v>
      </c>
      <c r="P28" s="24">
        <v>26.275656021308468</v>
      </c>
      <c r="Q28" s="24">
        <v>26.947927660655353</v>
      </c>
      <c r="R28" s="24">
        <v>26.586702405325184</v>
      </c>
      <c r="S28" s="24">
        <v>26.106784053879416</v>
      </c>
      <c r="T28" s="24">
        <v>26.527328539650885</v>
      </c>
      <c r="U28" s="24">
        <v>25.859016625220704</v>
      </c>
      <c r="V28" s="24">
        <v>25.633303198341533</v>
      </c>
      <c r="W28" s="24">
        <v>25.07246731599934</v>
      </c>
      <c r="X28" s="25">
        <v>25.855378083231408</v>
      </c>
      <c r="Y28" s="25">
        <v>24.90033056179789</v>
      </c>
      <c r="Z28" s="25">
        <v>23.670573401406315</v>
      </c>
      <c r="AA28" s="24"/>
      <c r="AB28" s="24"/>
    </row>
    <row r="29" spans="1:28" x14ac:dyDescent="0.2">
      <c r="A29" s="22" t="s">
        <v>23</v>
      </c>
      <c r="B29" s="22" t="s">
        <v>56</v>
      </c>
      <c r="D29" s="9">
        <v>14.078335907828594</v>
      </c>
      <c r="E29" s="9">
        <v>14.353352846671424</v>
      </c>
      <c r="F29" s="9">
        <v>15.34456297622765</v>
      </c>
      <c r="G29" s="9">
        <v>15.948861582819053</v>
      </c>
      <c r="H29" s="9">
        <v>15.839795741447233</v>
      </c>
      <c r="I29" s="9">
        <v>15.679374305189208</v>
      </c>
      <c r="J29" s="9">
        <v>14.941470487232369</v>
      </c>
      <c r="K29" s="9">
        <v>14.367946045287644</v>
      </c>
      <c r="L29" s="24">
        <v>14.049303086678419</v>
      </c>
      <c r="M29" s="24">
        <v>15.556851882239286</v>
      </c>
      <c r="N29" s="24">
        <v>15.204401392973846</v>
      </c>
      <c r="O29" s="24">
        <v>15.161626966026825</v>
      </c>
      <c r="P29" s="24">
        <v>15.378373060818937</v>
      </c>
      <c r="Q29" s="24">
        <v>15.669787551512124</v>
      </c>
      <c r="R29" s="24">
        <v>15.578931904752832</v>
      </c>
      <c r="S29" s="24">
        <v>16.080099737398633</v>
      </c>
      <c r="T29" s="24">
        <v>16.236945647513537</v>
      </c>
      <c r="U29" s="24">
        <v>16.435018165917263</v>
      </c>
      <c r="V29" s="24">
        <v>15.969405665146525</v>
      </c>
      <c r="W29" s="24">
        <v>16.145007108814326</v>
      </c>
      <c r="X29" s="25">
        <v>19.314644899318058</v>
      </c>
      <c r="Y29" s="25">
        <v>18.030470012064622</v>
      </c>
      <c r="Z29" s="25">
        <v>17.038146935092175</v>
      </c>
      <c r="AA29" s="24"/>
      <c r="AB29" s="24"/>
    </row>
    <row r="30" spans="1:28" x14ac:dyDescent="0.2">
      <c r="A30" t="s">
        <v>113</v>
      </c>
      <c r="B30" s="22" t="s">
        <v>54</v>
      </c>
      <c r="D30" s="9">
        <v>7.5127492642462972</v>
      </c>
      <c r="E30" s="9">
        <v>8.1666032107654729</v>
      </c>
      <c r="F30" s="9">
        <v>8.7340395857113418</v>
      </c>
      <c r="G30" s="9">
        <v>9.674072534301736</v>
      </c>
      <c r="H30" s="9">
        <v>9.9525384624600566</v>
      </c>
      <c r="I30" s="9">
        <v>9.9210070881731607</v>
      </c>
      <c r="J30" s="9">
        <v>10.206359966053411</v>
      </c>
      <c r="K30" s="9">
        <v>10.769530548593751</v>
      </c>
      <c r="L30" s="9">
        <v>10.977753167305336</v>
      </c>
      <c r="M30" s="9">
        <v>12.882743647992555</v>
      </c>
      <c r="N30" s="9">
        <v>12.211633013116602</v>
      </c>
      <c r="O30" s="9">
        <v>11.730271669547902</v>
      </c>
      <c r="P30" s="9">
        <v>11.87941381820254</v>
      </c>
      <c r="Q30" s="9">
        <v>11.684268917513721</v>
      </c>
      <c r="R30" s="9">
        <v>11.609568259274054</v>
      </c>
      <c r="S30" s="9">
        <v>11.487790701547929</v>
      </c>
      <c r="T30" s="9">
        <v>12.534035329430985</v>
      </c>
      <c r="U30" s="9">
        <v>11.998777962540908</v>
      </c>
      <c r="V30" s="9">
        <v>11.767379473332156</v>
      </c>
      <c r="W30" s="9">
        <v>12.428802249197648</v>
      </c>
      <c r="X30" s="9"/>
      <c r="Y30" s="9"/>
      <c r="Z30" s="9"/>
      <c r="AA30" s="9"/>
      <c r="AB30" s="9"/>
    </row>
    <row r="31" spans="1:28" x14ac:dyDescent="0.2">
      <c r="A31" s="22" t="s">
        <v>22</v>
      </c>
      <c r="B31" s="22" t="s">
        <v>53</v>
      </c>
      <c r="D31" s="9">
        <v>16.807110958496825</v>
      </c>
      <c r="E31" s="9">
        <v>17.605943063134088</v>
      </c>
      <c r="F31" s="9">
        <v>17.863876798839403</v>
      </c>
      <c r="G31" s="9">
        <v>18.618650062942617</v>
      </c>
      <c r="H31" s="9">
        <v>19.187835625232104</v>
      </c>
      <c r="I31" s="9">
        <v>19.140867337405844</v>
      </c>
      <c r="J31" s="9">
        <v>19.062984273989674</v>
      </c>
      <c r="K31" s="9">
        <v>19.571282727083204</v>
      </c>
      <c r="L31" s="24">
        <v>20.828139566653313</v>
      </c>
      <c r="M31" s="24">
        <v>22.924278794087442</v>
      </c>
      <c r="N31" s="24">
        <v>23.069063863112056</v>
      </c>
      <c r="O31" s="24">
        <v>22.851221853937297</v>
      </c>
      <c r="P31" s="24">
        <v>22.951241520456634</v>
      </c>
      <c r="Q31" s="24">
        <v>22.22442412987678</v>
      </c>
      <c r="R31" s="24">
        <v>21.685495905431136</v>
      </c>
      <c r="S31" s="24">
        <v>21.278878529126459</v>
      </c>
      <c r="T31" s="24">
        <v>20.615708741718613</v>
      </c>
      <c r="U31" s="24">
        <v>20.211758150015491</v>
      </c>
      <c r="V31" s="24">
        <v>19.724211379622229</v>
      </c>
      <c r="W31" s="29">
        <v>19.512828148505331</v>
      </c>
      <c r="X31" s="24">
        <v>22.488084010878861</v>
      </c>
      <c r="Y31" s="25">
        <v>22.066884877703199</v>
      </c>
      <c r="Z31" s="25"/>
      <c r="AA31" s="24"/>
      <c r="AB31" s="24"/>
    </row>
    <row r="32" spans="1:28" x14ac:dyDescent="0.2">
      <c r="A32" s="22" t="s">
        <v>21</v>
      </c>
      <c r="B32" s="22" t="s">
        <v>52</v>
      </c>
      <c r="D32" s="9">
        <v>14.123191680853045</v>
      </c>
      <c r="E32" s="9">
        <v>14.698309641058108</v>
      </c>
      <c r="F32" s="9">
        <v>15.535668701988541</v>
      </c>
      <c r="G32" s="9">
        <v>15.800553722138119</v>
      </c>
      <c r="H32" s="9">
        <v>15.662507897029865</v>
      </c>
      <c r="I32" s="9">
        <v>15.492207890937202</v>
      </c>
      <c r="J32" s="9">
        <v>15.541415359825933</v>
      </c>
      <c r="K32" s="9">
        <v>15.67299636841466</v>
      </c>
      <c r="L32" s="24">
        <v>16.24547802235347</v>
      </c>
      <c r="M32" s="24">
        <v>18.309411151856718</v>
      </c>
      <c r="N32" s="24">
        <v>19.032739602090583</v>
      </c>
      <c r="O32" s="24">
        <v>18.726180504273984</v>
      </c>
      <c r="P32" s="24">
        <v>18.460481364937259</v>
      </c>
      <c r="Q32" s="24">
        <v>18.428102721262174</v>
      </c>
      <c r="R32" s="24">
        <v>18.438641410175201</v>
      </c>
      <c r="S32" s="24">
        <v>18.537385814432035</v>
      </c>
      <c r="T32" s="24">
        <v>18.65780249966404</v>
      </c>
      <c r="U32" s="24">
        <v>18.474291215273215</v>
      </c>
      <c r="V32" s="24">
        <v>18.235088216353962</v>
      </c>
      <c r="W32" s="24">
        <v>18.262448554315849</v>
      </c>
      <c r="X32" s="24">
        <v>23.942347386373811</v>
      </c>
      <c r="Y32" s="25">
        <v>22.679516071349081</v>
      </c>
      <c r="Z32" s="24"/>
      <c r="AA32" s="24"/>
      <c r="AB32" s="24"/>
    </row>
    <row r="33" spans="1:28" x14ac:dyDescent="0.2">
      <c r="A33" s="28"/>
      <c r="B33" s="28"/>
      <c r="D33" s="4"/>
      <c r="E33" s="4"/>
      <c r="F33" s="4"/>
      <c r="G33" s="4"/>
      <c r="H33" s="4"/>
      <c r="I33" s="4"/>
      <c r="J33" s="4"/>
      <c r="K33" s="4"/>
      <c r="L33" s="27"/>
      <c r="M33" s="27"/>
      <c r="N33" s="27"/>
      <c r="O33" s="27"/>
      <c r="P33" s="26"/>
      <c r="Q33" s="26"/>
      <c r="R33" s="26"/>
      <c r="S33" s="26"/>
      <c r="T33" s="26"/>
      <c r="U33" s="26"/>
      <c r="V33" s="26"/>
      <c r="W33" s="26"/>
      <c r="X33" s="26"/>
      <c r="Y33" s="26"/>
      <c r="Z33" s="26"/>
      <c r="AA33" s="26"/>
      <c r="AB33" s="26"/>
    </row>
    <row r="34" spans="1:28" x14ac:dyDescent="0.2">
      <c r="A34" s="22" t="s">
        <v>17</v>
      </c>
      <c r="B34" s="22" t="s">
        <v>51</v>
      </c>
      <c r="D34" s="9">
        <v>10.345804868550374</v>
      </c>
      <c r="E34" s="9">
        <v>10.041504158312053</v>
      </c>
      <c r="F34" s="9">
        <v>10.074707608835705</v>
      </c>
      <c r="G34" s="9">
        <v>9.9223388472841911</v>
      </c>
      <c r="H34" s="9">
        <v>9.3016412239020703</v>
      </c>
      <c r="I34" s="9">
        <v>8.9184833105830261</v>
      </c>
      <c r="J34" s="9">
        <v>8.3083859231825219</v>
      </c>
      <c r="K34" s="9">
        <v>8.4818645670982136</v>
      </c>
      <c r="L34" s="24">
        <v>9.6187744047116812</v>
      </c>
      <c r="M34" s="24">
        <v>11.554686044547406</v>
      </c>
      <c r="N34" s="24">
        <v>10.643480550763433</v>
      </c>
      <c r="O34" s="24">
        <v>10.153447989577751</v>
      </c>
      <c r="P34" s="24">
        <v>10.20766328938562</v>
      </c>
      <c r="Q34" s="24">
        <v>10.159115325055811</v>
      </c>
      <c r="R34" s="24">
        <v>10.43020663287221</v>
      </c>
      <c r="S34" s="24">
        <v>10.962701055774419</v>
      </c>
      <c r="T34" s="24">
        <v>11.190361156708786</v>
      </c>
      <c r="U34" s="24">
        <v>11.47786112655105</v>
      </c>
      <c r="V34" s="24">
        <v>11.454078729622482</v>
      </c>
      <c r="W34" s="24">
        <v>11.706109625667869</v>
      </c>
      <c r="X34" s="24">
        <v>15.060592502056464</v>
      </c>
      <c r="Y34" s="24">
        <v>19.60528338822807</v>
      </c>
      <c r="Z34" s="24"/>
      <c r="AA34" s="24"/>
      <c r="AB34" s="24"/>
    </row>
    <row r="35" spans="1:28" x14ac:dyDescent="0.2">
      <c r="A35" s="22" t="s">
        <v>14</v>
      </c>
      <c r="B35" s="22" t="s">
        <v>50</v>
      </c>
      <c r="D35" s="9">
        <v>13.932469953815016</v>
      </c>
      <c r="E35" s="9">
        <v>13.066530685167271</v>
      </c>
      <c r="F35" s="9">
        <v>12.765637127253504</v>
      </c>
      <c r="G35" s="9">
        <v>12.892469378978017</v>
      </c>
      <c r="H35" s="9">
        <v>13.304242755209964</v>
      </c>
      <c r="I35" s="9">
        <v>12.832377634024358</v>
      </c>
      <c r="J35" s="9">
        <v>12.447349136159771</v>
      </c>
      <c r="K35" s="9">
        <v>12.364689760217782</v>
      </c>
      <c r="L35" s="24">
        <v>15.139176045232619</v>
      </c>
      <c r="M35" s="24">
        <v>19.422708079517808</v>
      </c>
      <c r="N35" s="24">
        <v>18.139794928338659</v>
      </c>
      <c r="O35" s="24">
        <v>16.182324715286775</v>
      </c>
      <c r="P35" s="24">
        <v>15.753075508352271</v>
      </c>
      <c r="Q35" s="24">
        <v>15.676098031570845</v>
      </c>
      <c r="R35" s="24">
        <v>15.98267557962963</v>
      </c>
      <c r="S35" s="24">
        <v>17.279211910213238</v>
      </c>
      <c r="T35" s="24">
        <v>17.532560476731948</v>
      </c>
      <c r="U35" s="24">
        <v>17.027702828460541</v>
      </c>
      <c r="V35" s="24">
        <v>17.462134039424431</v>
      </c>
      <c r="W35" s="24">
        <v>17.907114323865585</v>
      </c>
      <c r="X35" s="25">
        <v>19.820300465162266</v>
      </c>
      <c r="Y35" s="25">
        <v>18.437039904749959</v>
      </c>
      <c r="Z35" s="25">
        <v>17.186823671005108</v>
      </c>
      <c r="AA35" s="24"/>
      <c r="AB35" s="24"/>
    </row>
    <row r="36" spans="1:28" x14ac:dyDescent="0.2">
      <c r="A36" s="22" t="s">
        <v>6</v>
      </c>
      <c r="B36" s="22" t="s">
        <v>49</v>
      </c>
      <c r="D36" s="9">
        <v>16.044731119702892</v>
      </c>
      <c r="E36" s="9">
        <v>17.28001126321783</v>
      </c>
      <c r="F36" s="9">
        <v>17.166956826236259</v>
      </c>
      <c r="G36" s="9">
        <v>16.668233695503307</v>
      </c>
      <c r="H36" s="9">
        <v>15.656603109343035</v>
      </c>
      <c r="I36" s="9">
        <v>15.218638185051134</v>
      </c>
      <c r="J36" s="9">
        <v>14.823872711584936</v>
      </c>
      <c r="K36" s="9">
        <v>14.356605167645212</v>
      </c>
      <c r="L36" s="24">
        <v>14.590661104926275</v>
      </c>
      <c r="M36" s="24">
        <v>15.129411880223694</v>
      </c>
      <c r="N36" s="24">
        <v>15.257055561457783</v>
      </c>
      <c r="O36" s="24">
        <v>15.005074233396536</v>
      </c>
      <c r="P36" s="24">
        <v>15.229923472962978</v>
      </c>
      <c r="Q36" s="24">
        <v>15.29036761200045</v>
      </c>
      <c r="R36" s="24">
        <v>15.29195980467172</v>
      </c>
      <c r="S36" s="24">
        <v>15.29968819575695</v>
      </c>
      <c r="T36" s="24">
        <v>15.303440201536613</v>
      </c>
      <c r="U36" s="24">
        <v>15.928790741178872</v>
      </c>
      <c r="V36" s="24">
        <v>15.962019635746264</v>
      </c>
      <c r="W36" s="24">
        <v>16.128474189890788</v>
      </c>
      <c r="X36" s="24">
        <v>20.061408303495956</v>
      </c>
      <c r="Y36" s="24">
        <v>18.343164138348168</v>
      </c>
      <c r="Z36" s="24"/>
      <c r="AA36" s="24"/>
      <c r="AB36" s="24"/>
    </row>
    <row r="37" spans="1:28" x14ac:dyDescent="0.2">
      <c r="A37" s="22" t="s">
        <v>48</v>
      </c>
      <c r="B37" s="22" t="s">
        <v>47</v>
      </c>
      <c r="D37" s="9"/>
      <c r="E37" s="9"/>
      <c r="F37" s="9"/>
      <c r="G37" s="9"/>
      <c r="H37" s="9"/>
      <c r="I37" s="9"/>
      <c r="J37" s="9"/>
      <c r="K37" s="9"/>
      <c r="L37" s="24"/>
      <c r="M37" s="24"/>
      <c r="N37" s="24"/>
      <c r="O37" s="24"/>
      <c r="P37" s="24"/>
      <c r="Q37" s="24"/>
      <c r="R37" s="24"/>
      <c r="S37" s="24"/>
      <c r="T37" s="24"/>
      <c r="U37" s="24"/>
      <c r="V37" s="24"/>
      <c r="W37" s="24"/>
      <c r="X37" s="24"/>
      <c r="Y37" s="24"/>
      <c r="Z37" s="24"/>
      <c r="AA37" s="24"/>
      <c r="AB37" s="24"/>
    </row>
    <row r="38" spans="1:28" x14ac:dyDescent="0.2">
      <c r="A38" s="22" t="s">
        <v>26</v>
      </c>
      <c r="B38" s="22" t="s">
        <v>46</v>
      </c>
      <c r="D38" s="9">
        <v>22.0954284571994</v>
      </c>
      <c r="E38" s="9">
        <v>21.949848579768393</v>
      </c>
      <c r="F38" s="9">
        <v>22.319817223815967</v>
      </c>
      <c r="G38" s="9">
        <v>21.935126776074281</v>
      </c>
      <c r="H38" s="9">
        <v>21.551164137945367</v>
      </c>
      <c r="I38" s="9">
        <v>21.524321613617982</v>
      </c>
      <c r="J38" s="9">
        <v>21.126493143253359</v>
      </c>
      <c r="K38" s="9">
        <v>19.763352063167083</v>
      </c>
      <c r="L38" s="24">
        <v>19.880137151332065</v>
      </c>
      <c r="M38" s="24">
        <v>22.427694599964305</v>
      </c>
      <c r="N38" s="24">
        <v>23.355288071477684</v>
      </c>
      <c r="O38" s="24">
        <v>23.44134418142265</v>
      </c>
      <c r="P38" s="24">
        <v>23.472724768125754</v>
      </c>
      <c r="Q38" s="24">
        <v>23.801731966951635</v>
      </c>
      <c r="R38" s="24">
        <v>23.088830583022524</v>
      </c>
      <c r="S38" s="24">
        <v>22.650103685358218</v>
      </c>
      <c r="T38" s="24">
        <v>22.246303319540576</v>
      </c>
      <c r="U38" s="24">
        <v>21.484958333894223</v>
      </c>
      <c r="V38" s="24">
        <v>21.325182984260955</v>
      </c>
      <c r="W38" s="24">
        <v>21.471603052579479</v>
      </c>
      <c r="X38" s="25">
        <v>24.467152182295603</v>
      </c>
      <c r="Y38" s="25">
        <v>23.657287332395203</v>
      </c>
      <c r="Z38" s="25">
        <v>22.839306164040892</v>
      </c>
      <c r="AA38" s="24"/>
      <c r="AB38" s="24"/>
    </row>
    <row r="39" spans="1:28" x14ac:dyDescent="0.2">
      <c r="A39" s="22" t="s">
        <v>35</v>
      </c>
      <c r="B39" s="22" t="s">
        <v>45</v>
      </c>
      <c r="D39" s="5">
        <v>15.311131704348412</v>
      </c>
      <c r="E39" s="5">
        <v>14.319327872817539</v>
      </c>
      <c r="F39" s="5">
        <v>13.799126019391258</v>
      </c>
      <c r="G39" s="5">
        <v>12.864454810086265</v>
      </c>
      <c r="H39" s="5">
        <v>12.996461216523114</v>
      </c>
      <c r="I39" s="5">
        <v>12.197770965021942</v>
      </c>
      <c r="J39" s="5">
        <v>12.085500959041868</v>
      </c>
      <c r="K39" s="5">
        <v>11.023089120270246</v>
      </c>
      <c r="L39" s="5">
        <v>12.922048071674276</v>
      </c>
      <c r="M39" s="5">
        <v>17.916645900313853</v>
      </c>
      <c r="N39" s="5">
        <v>19.12180188505679</v>
      </c>
      <c r="O39" s="5">
        <v>16.908627521381163</v>
      </c>
      <c r="P39" s="5">
        <v>15.322109227257515</v>
      </c>
      <c r="Q39" s="5">
        <v>15.539955219267126</v>
      </c>
      <c r="R39" s="5">
        <v>15.376943663270895</v>
      </c>
      <c r="S39" s="5">
        <v>15.712367959641577</v>
      </c>
      <c r="T39" s="5">
        <v>15.972897824646157</v>
      </c>
      <c r="U39" s="5">
        <v>15.811746541462146</v>
      </c>
      <c r="V39" s="5">
        <v>16.142458903974795</v>
      </c>
      <c r="W39" s="5">
        <v>16.522929593130542</v>
      </c>
      <c r="X39" s="23">
        <v>18.471501642329461</v>
      </c>
      <c r="Y39" s="23">
        <v>19.760244179171579</v>
      </c>
      <c r="Z39" s="23">
        <v>19.69496406428626</v>
      </c>
      <c r="AA39" s="5"/>
      <c r="AB39" s="5"/>
    </row>
    <row r="40" spans="1:28" x14ac:dyDescent="0.2">
      <c r="A40" s="22" t="s">
        <v>34</v>
      </c>
      <c r="B40" s="22" t="s">
        <v>44</v>
      </c>
      <c r="D40" s="5">
        <v>15.402422537650207</v>
      </c>
      <c r="E40" s="5">
        <v>14.560278067017496</v>
      </c>
      <c r="F40" s="5">
        <v>14.356687936266157</v>
      </c>
      <c r="G40" s="5">
        <v>14.286545504275194</v>
      </c>
      <c r="H40" s="5">
        <v>13.234353478101053</v>
      </c>
      <c r="I40" s="5">
        <v>13.69397602174231</v>
      </c>
      <c r="J40" s="5">
        <v>13.757643251278115</v>
      </c>
      <c r="K40" s="5">
        <v>14.837617978625467</v>
      </c>
      <c r="L40" s="5">
        <v>16.573211166406978</v>
      </c>
      <c r="M40" s="5">
        <v>21.847625738395134</v>
      </c>
      <c r="N40" s="5">
        <v>19.411098193386543</v>
      </c>
      <c r="O40" s="5">
        <v>17.372857226426092</v>
      </c>
      <c r="P40" s="5">
        <v>16.308861475159869</v>
      </c>
      <c r="Q40" s="5">
        <v>15.332856383217155</v>
      </c>
      <c r="R40" s="5">
        <v>15.506986688101446</v>
      </c>
      <c r="S40" s="5">
        <v>15.804753841568461</v>
      </c>
      <c r="T40" s="5">
        <v>15.572671867396298</v>
      </c>
      <c r="U40" s="5">
        <v>15.33357452689571</v>
      </c>
      <c r="V40" s="5">
        <v>16.397946988013288</v>
      </c>
      <c r="W40" s="5">
        <v>16.992702622369066</v>
      </c>
      <c r="X40" s="23">
        <v>21.075672181160666</v>
      </c>
      <c r="Y40" s="23">
        <v>18.731495523647631</v>
      </c>
      <c r="Z40" s="23">
        <v>19.838747326220872</v>
      </c>
      <c r="AA40" s="5"/>
      <c r="AB40" s="5"/>
    </row>
    <row r="41" spans="1:28" x14ac:dyDescent="0.2">
      <c r="A41" s="22" t="s">
        <v>43</v>
      </c>
      <c r="B41" s="22" t="s">
        <v>42</v>
      </c>
      <c r="D41" s="9" t="s">
        <v>40</v>
      </c>
      <c r="E41" s="9" t="s">
        <v>40</v>
      </c>
      <c r="F41" s="9" t="s">
        <v>40</v>
      </c>
      <c r="G41" s="9" t="s">
        <v>40</v>
      </c>
      <c r="H41" s="9" t="s">
        <v>40</v>
      </c>
      <c r="I41" s="9" t="s">
        <v>40</v>
      </c>
      <c r="J41" s="9" t="s">
        <v>40</v>
      </c>
      <c r="K41" s="9" t="s">
        <v>40</v>
      </c>
      <c r="L41" s="9" t="s">
        <v>40</v>
      </c>
      <c r="M41" s="9" t="s">
        <v>40</v>
      </c>
      <c r="N41" s="9">
        <v>12.992036820698027</v>
      </c>
      <c r="O41" s="9">
        <v>12.680922047282618</v>
      </c>
      <c r="P41" s="9">
        <v>12.624884810314416</v>
      </c>
      <c r="Q41" s="9">
        <v>13.19058257226618</v>
      </c>
      <c r="R41" s="9">
        <v>14.110939769097296</v>
      </c>
      <c r="S41" s="9">
        <v>14.544731782404904</v>
      </c>
      <c r="T41" s="9">
        <v>14.146753447507201</v>
      </c>
      <c r="U41" s="9">
        <v>14.111726095398708</v>
      </c>
      <c r="V41" s="9">
        <v>13.688300719530453</v>
      </c>
      <c r="W41" s="9">
        <v>14.126420872528932</v>
      </c>
      <c r="X41" s="9">
        <v>17.020090344230962</v>
      </c>
      <c r="Y41" s="9"/>
      <c r="Z41" s="9"/>
      <c r="AA41" s="9"/>
      <c r="AB41" s="9"/>
    </row>
    <row r="42" spans="1:28" x14ac:dyDescent="0.2">
      <c r="A42" s="22" t="s">
        <v>41</v>
      </c>
      <c r="B42" s="22"/>
      <c r="D42" s="9" t="s">
        <v>40</v>
      </c>
      <c r="E42" s="9" t="s">
        <v>40</v>
      </c>
      <c r="F42" s="9" t="s">
        <v>40</v>
      </c>
      <c r="G42" s="9" t="s">
        <v>40</v>
      </c>
      <c r="H42" s="9" t="s">
        <v>40</v>
      </c>
      <c r="I42" s="9" t="s">
        <v>40</v>
      </c>
      <c r="J42" s="9" t="s">
        <v>40</v>
      </c>
      <c r="K42" s="9" t="s">
        <v>40</v>
      </c>
      <c r="L42" s="9" t="s">
        <v>40</v>
      </c>
      <c r="M42" s="9" t="s">
        <v>40</v>
      </c>
      <c r="N42" s="9" t="s">
        <v>40</v>
      </c>
      <c r="O42" s="9">
        <v>12.345814770262562</v>
      </c>
      <c r="P42" s="9">
        <v>12.028999279289364</v>
      </c>
      <c r="Q42" s="9">
        <v>12.496828731195579</v>
      </c>
      <c r="R42" s="9">
        <v>12.279082528913319</v>
      </c>
      <c r="S42" s="9">
        <v>12.580584707443551</v>
      </c>
      <c r="T42" s="9">
        <v>12.270627763129122</v>
      </c>
      <c r="U42" s="9">
        <v>12.15256923219866</v>
      </c>
      <c r="V42" s="9">
        <v>12.484111944326198</v>
      </c>
      <c r="W42" s="9">
        <v>12.305793599089748</v>
      </c>
      <c r="X42" s="9">
        <v>14.456729589296897</v>
      </c>
      <c r="Y42" s="9"/>
      <c r="Z42" s="9"/>
      <c r="AA42" s="9"/>
      <c r="AB42" s="9"/>
    </row>
    <row r="43" spans="1:28" s="50" customFormat="1" x14ac:dyDescent="0.2">
      <c r="A43" s="49"/>
      <c r="D43" s="51"/>
      <c r="E43" s="51"/>
      <c r="F43" s="51"/>
      <c r="G43" s="51"/>
      <c r="H43" s="51"/>
      <c r="I43" s="51"/>
      <c r="J43" s="51"/>
      <c r="K43" s="51"/>
      <c r="L43" s="51"/>
      <c r="M43" s="51"/>
      <c r="N43" s="51"/>
      <c r="O43" s="51"/>
      <c r="P43" s="51"/>
      <c r="Q43" s="51"/>
      <c r="R43" s="51"/>
      <c r="S43" s="51"/>
      <c r="T43" s="51"/>
      <c r="U43" s="51"/>
      <c r="V43" s="51"/>
      <c r="W43" s="51"/>
      <c r="X43" s="52"/>
      <c r="Y43" s="52"/>
      <c r="Z43" s="52"/>
      <c r="AA43" s="52"/>
      <c r="AB43" s="52"/>
    </row>
    <row r="44" spans="1:28" s="50" customFormat="1" x14ac:dyDescent="0.2">
      <c r="A44" s="49"/>
      <c r="K44" s="53"/>
      <c r="L44" s="54"/>
      <c r="M44" s="54"/>
      <c r="N44" s="54"/>
      <c r="O44" s="54"/>
      <c r="P44" s="54"/>
      <c r="Q44" s="54"/>
      <c r="R44" s="54"/>
      <c r="S44" s="54"/>
      <c r="T44" s="54"/>
      <c r="U44" s="54"/>
      <c r="V44" s="54"/>
      <c r="W44" s="54"/>
      <c r="X44" s="54"/>
      <c r="Y44" s="54"/>
      <c r="Z44" s="54"/>
      <c r="AA44" s="54"/>
      <c r="AB44" s="54"/>
    </row>
    <row r="45" spans="1:28" s="50" customFormat="1" x14ac:dyDescent="0.2">
      <c r="A45" s="49"/>
      <c r="L45" s="55"/>
      <c r="M45" s="55"/>
      <c r="O45" s="53"/>
      <c r="P45" s="53"/>
      <c r="Q45" s="53"/>
      <c r="R45" s="53"/>
      <c r="S45" s="53"/>
      <c r="T45" s="53"/>
      <c r="U45" s="53"/>
      <c r="V45" s="53"/>
      <c r="W45" s="53"/>
      <c r="X45" s="53"/>
      <c r="Y45" s="53"/>
      <c r="Z45" s="53"/>
    </row>
    <row r="46" spans="1:28" s="55" customFormat="1" x14ac:dyDescent="0.2">
      <c r="A46" s="49" t="s">
        <v>100</v>
      </c>
      <c r="B46" s="55" t="s">
        <v>38</v>
      </c>
      <c r="D46" s="56">
        <v>17.333305687302214</v>
      </c>
      <c r="E46" s="56">
        <v>17.54004301770853</v>
      </c>
      <c r="F46" s="56">
        <v>17.984622996792623</v>
      </c>
      <c r="G46" s="56">
        <v>18.309996050565925</v>
      </c>
      <c r="H46" s="56">
        <v>18.109329957796646</v>
      </c>
      <c r="I46" s="56">
        <v>18.114375608436482</v>
      </c>
      <c r="J46" s="56">
        <v>17.756584466209432</v>
      </c>
      <c r="K46" s="56">
        <v>17.661951535492705</v>
      </c>
      <c r="L46" s="56">
        <v>18.408865588487803</v>
      </c>
      <c r="M46" s="56">
        <v>20.592662943957016</v>
      </c>
      <c r="N46" s="56">
        <v>20.405087437380072</v>
      </c>
      <c r="O46" s="54">
        <v>20.051915419827008</v>
      </c>
      <c r="P46" s="54">
        <v>20.145739130745074</v>
      </c>
      <c r="Q46" s="54">
        <v>20.212323218264757</v>
      </c>
      <c r="R46" s="54">
        <v>20.165220190092249</v>
      </c>
      <c r="S46" s="54">
        <v>20.073176663911266</v>
      </c>
      <c r="T46" s="54">
        <v>20.053441113902135</v>
      </c>
      <c r="U46" s="54">
        <v>19.770764578211743</v>
      </c>
      <c r="V46" s="54">
        <v>19.681604947137028</v>
      </c>
      <c r="W46" s="54">
        <v>20.101167150527353</v>
      </c>
      <c r="X46" s="56">
        <v>22.960820572933489</v>
      </c>
      <c r="Y46" s="56">
        <v>21.978403763557449</v>
      </c>
      <c r="Z46" s="56">
        <v>21.093849593005064</v>
      </c>
    </row>
    <row r="47" spans="1:28" s="50" customFormat="1" x14ac:dyDescent="0.2">
      <c r="D47" s="53"/>
      <c r="E47" s="53"/>
      <c r="F47" s="53"/>
      <c r="G47" s="53"/>
      <c r="H47" s="53"/>
      <c r="I47" s="53"/>
      <c r="J47" s="53"/>
      <c r="K47" s="53"/>
      <c r="L47" s="54"/>
      <c r="M47" s="54"/>
      <c r="N47" s="53"/>
      <c r="O47" s="53"/>
      <c r="P47" s="53"/>
      <c r="Q47" s="53"/>
      <c r="R47" s="53"/>
      <c r="S47" s="53"/>
      <c r="T47" s="53"/>
      <c r="U47" s="53"/>
      <c r="V47" s="53"/>
      <c r="W47" s="53"/>
      <c r="X47" s="53"/>
      <c r="Y47" s="53"/>
      <c r="Z47" s="53"/>
    </row>
    <row r="48" spans="1:28" x14ac:dyDescent="0.2">
      <c r="A48" s="3" t="s">
        <v>0</v>
      </c>
      <c r="G48" s="5"/>
      <c r="H48" s="5"/>
      <c r="I48" s="5"/>
      <c r="J48" s="5"/>
      <c r="K48" s="5"/>
      <c r="L48" s="10"/>
      <c r="M48" s="13"/>
      <c r="P48" s="13"/>
      <c r="V48" s="5"/>
      <c r="W48" s="5"/>
      <c r="X48" s="5"/>
      <c r="Y48" s="5"/>
      <c r="Z48" s="5"/>
      <c r="AA48" s="5"/>
      <c r="AB48" s="5"/>
    </row>
    <row r="49" spans="1:26" ht="15" x14ac:dyDescent="0.25">
      <c r="A49" s="17"/>
      <c r="I49" s="12"/>
      <c r="J49" s="12"/>
      <c r="K49" s="12"/>
      <c r="L49" s="12"/>
      <c r="M49" s="12"/>
      <c r="N49" s="12"/>
      <c r="O49" s="12"/>
      <c r="P49" s="12"/>
      <c r="Q49" s="12"/>
      <c r="R49" s="12"/>
      <c r="S49" s="12"/>
      <c r="T49" s="12"/>
      <c r="U49" s="12"/>
      <c r="V49" s="12"/>
      <c r="W49" s="12"/>
      <c r="X49" s="12"/>
      <c r="Y49" s="12"/>
      <c r="Z49" s="12"/>
    </row>
    <row r="50" spans="1:26" ht="15" x14ac:dyDescent="0.25">
      <c r="A50" s="18"/>
      <c r="L50" s="10"/>
      <c r="M50" s="21"/>
      <c r="N50" s="21"/>
      <c r="O50" s="21"/>
      <c r="P50" s="21"/>
      <c r="Q50" s="20"/>
      <c r="R50" s="20"/>
      <c r="S50" s="20"/>
      <c r="T50" s="19"/>
      <c r="Z50" s="5"/>
    </row>
    <row r="51" spans="1:26" ht="15" x14ac:dyDescent="0.25">
      <c r="A51" s="17"/>
      <c r="L51" s="10"/>
      <c r="M51" s="21"/>
      <c r="N51" s="21"/>
      <c r="O51" s="21"/>
      <c r="P51" s="21"/>
      <c r="Q51" s="21"/>
      <c r="R51" s="20"/>
      <c r="S51" s="20"/>
      <c r="T51" s="19"/>
    </row>
    <row r="52" spans="1:26" ht="15" x14ac:dyDescent="0.25">
      <c r="A52" s="18"/>
      <c r="L52" s="10"/>
      <c r="M52" s="10"/>
    </row>
    <row r="53" spans="1:26" ht="15" x14ac:dyDescent="0.25">
      <c r="A53" s="17"/>
      <c r="L53" s="10"/>
      <c r="M53" s="10"/>
    </row>
    <row r="54" spans="1:26" x14ac:dyDescent="0.2">
      <c r="I54" s="16"/>
      <c r="K54" s="15"/>
      <c r="L54" s="15"/>
      <c r="M54" s="15"/>
      <c r="N54" s="15"/>
      <c r="O54" s="15"/>
      <c r="P54" s="15"/>
      <c r="Q54" s="15"/>
      <c r="R54" s="15"/>
    </row>
    <row r="55" spans="1:26" x14ac:dyDescent="0.2">
      <c r="K55" s="14"/>
      <c r="L55" s="14"/>
      <c r="M55" s="14"/>
      <c r="N55" s="14"/>
      <c r="O55" s="14"/>
      <c r="P55" s="14"/>
      <c r="Q55" s="14"/>
      <c r="R55" s="12"/>
    </row>
    <row r="56" spans="1:26" x14ac:dyDescent="0.2">
      <c r="L56" s="10"/>
      <c r="M56" s="10"/>
      <c r="N56" s="10"/>
      <c r="O56" s="10"/>
      <c r="P56" s="10"/>
      <c r="Q56" s="10"/>
    </row>
    <row r="57" spans="1:26" ht="13.5" hidden="1" customHeight="1" x14ac:dyDescent="0.2">
      <c r="D57" s="4"/>
      <c r="E57" s="4"/>
      <c r="F57" s="4"/>
      <c r="G57" s="4"/>
      <c r="H57" s="4"/>
      <c r="I57" s="4"/>
      <c r="J57" s="4"/>
      <c r="K57" s="9"/>
      <c r="L57" s="13"/>
      <c r="M57" s="13"/>
      <c r="N57" s="13"/>
      <c r="O57" s="13"/>
      <c r="P57" s="13"/>
      <c r="Q57" s="13"/>
      <c r="R57" s="13"/>
      <c r="S57" s="13"/>
      <c r="T57" s="13"/>
    </row>
    <row r="58" spans="1:26" hidden="1" x14ac:dyDescent="0.2">
      <c r="D58" s="12"/>
      <c r="E58" s="12"/>
      <c r="F58" s="12"/>
      <c r="G58" s="12"/>
      <c r="H58" s="12"/>
      <c r="I58" s="11"/>
      <c r="J58" s="11"/>
      <c r="K58" s="11"/>
      <c r="L58" s="11"/>
      <c r="M58" s="11"/>
      <c r="N58" s="11"/>
      <c r="O58" s="11"/>
      <c r="P58" s="11"/>
      <c r="Q58" s="11"/>
    </row>
    <row r="59" spans="1:26" hidden="1" x14ac:dyDescent="0.2">
      <c r="L59" s="10"/>
      <c r="M59" s="10"/>
    </row>
    <row r="60" spans="1:26" hidden="1" x14ac:dyDescent="0.2">
      <c r="D60" s="4"/>
      <c r="E60" s="4"/>
      <c r="F60" s="4"/>
      <c r="G60" s="4"/>
      <c r="H60" s="4"/>
      <c r="I60" s="4"/>
      <c r="J60" s="4"/>
      <c r="K60" s="9"/>
      <c r="L60" s="9"/>
      <c r="M60" s="9"/>
      <c r="N60" s="9"/>
      <c r="O60" s="9"/>
      <c r="P60" s="9"/>
      <c r="Q60" s="9"/>
    </row>
    <row r="61" spans="1:26" hidden="1" x14ac:dyDescent="0.2"/>
    <row r="62" spans="1:26" hidden="1" x14ac:dyDescent="0.2"/>
    <row r="63" spans="1:26" hidden="1" x14ac:dyDescent="0.2"/>
    <row r="64" spans="1:26" hidden="1" x14ac:dyDescent="0.2">
      <c r="B64" s="8" t="s">
        <v>37</v>
      </c>
      <c r="D64" s="7"/>
      <c r="E64" s="7"/>
      <c r="F64" s="7"/>
      <c r="G64" s="7"/>
      <c r="H64" s="7"/>
      <c r="I64" s="7"/>
      <c r="J64" s="7"/>
      <c r="K64" s="7"/>
      <c r="L64" s="7"/>
      <c r="M64" s="7"/>
      <c r="N64" s="7"/>
      <c r="O64" s="7"/>
    </row>
    <row r="65" spans="1:28" hidden="1" x14ac:dyDescent="0.2"/>
    <row r="66" spans="1:28" hidden="1" x14ac:dyDescent="0.2">
      <c r="A66">
        <v>1</v>
      </c>
      <c r="B66">
        <v>2</v>
      </c>
      <c r="C66">
        <v>3</v>
      </c>
      <c r="D66">
        <v>24</v>
      </c>
      <c r="E66">
        <v>25</v>
      </c>
      <c r="F66">
        <v>26</v>
      </c>
      <c r="G66">
        <v>27</v>
      </c>
      <c r="H66">
        <v>28</v>
      </c>
      <c r="I66">
        <v>29</v>
      </c>
      <c r="J66">
        <v>30</v>
      </c>
      <c r="K66">
        <v>31</v>
      </c>
      <c r="L66">
        <v>32</v>
      </c>
      <c r="M66">
        <v>33</v>
      </c>
      <c r="N66">
        <v>34</v>
      </c>
      <c r="O66">
        <v>35</v>
      </c>
      <c r="P66">
        <v>36</v>
      </c>
      <c r="Q66">
        <v>37</v>
      </c>
      <c r="R66">
        <v>38</v>
      </c>
      <c r="S66">
        <v>39</v>
      </c>
      <c r="T66">
        <v>40</v>
      </c>
      <c r="U66">
        <v>41</v>
      </c>
      <c r="V66">
        <v>42</v>
      </c>
      <c r="W66">
        <v>43</v>
      </c>
      <c r="X66">
        <v>44</v>
      </c>
      <c r="Y66">
        <v>45</v>
      </c>
      <c r="Z66">
        <v>46</v>
      </c>
      <c r="AA66">
        <v>47</v>
      </c>
      <c r="AB66">
        <v>48</v>
      </c>
    </row>
    <row r="67" spans="1:28" hidden="1" x14ac:dyDescent="0.2"/>
    <row r="68" spans="1:28" hidden="1" x14ac:dyDescent="0.2"/>
    <row r="69" spans="1:28" hidden="1" x14ac:dyDescent="0.2">
      <c r="D69" s="5"/>
      <c r="E69" s="5"/>
      <c r="F69" s="5"/>
      <c r="G69" s="5"/>
      <c r="H69" s="5"/>
      <c r="I69" s="5"/>
      <c r="J69" s="5"/>
      <c r="K69" s="5"/>
      <c r="L69" s="5"/>
      <c r="M69" s="5"/>
      <c r="N69" s="5"/>
      <c r="O69" s="5"/>
      <c r="P69" s="5"/>
      <c r="Q69" s="5"/>
      <c r="R69" s="6"/>
    </row>
    <row r="70" spans="1:28" hidden="1" x14ac:dyDescent="0.2"/>
    <row r="71" spans="1:28" hidden="1" x14ac:dyDescent="0.2">
      <c r="D71" s="5"/>
      <c r="E71" s="5"/>
      <c r="F71" s="5"/>
      <c r="G71" s="5"/>
      <c r="H71" s="5"/>
      <c r="I71" s="5"/>
      <c r="J71" s="5"/>
      <c r="K71" s="5"/>
      <c r="L71" s="5"/>
      <c r="M71" s="5"/>
      <c r="N71" s="5"/>
      <c r="O71" s="5"/>
      <c r="P71" s="5"/>
      <c r="Q71" s="5"/>
    </row>
    <row r="72" spans="1:28" hidden="1" x14ac:dyDescent="0.2"/>
    <row r="73" spans="1:28" hidden="1" x14ac:dyDescent="0.2"/>
  </sheetData>
  <pageMargins left="0.7" right="0.7" top="0.75" bottom="0.75" header="0.3" footer="0.3"/>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ReadMe</vt:lpstr>
      <vt:lpstr>Figure.1.</vt:lpstr>
      <vt:lpstr>data-Fig1</vt:lpstr>
      <vt:lpstr>Figure.2.</vt:lpstr>
      <vt:lpstr>Figure3</vt:lpstr>
      <vt:lpstr>data-Fig3</vt:lpstr>
      <vt:lpstr>AnnexFigure1.Country1</vt:lpstr>
      <vt:lpstr>AnnexFigure1.Country2</vt:lpstr>
      <vt:lpstr>DataAnnexFigure1.A</vt:lpstr>
      <vt:lpstr>DataAnnexFigure1.B</vt:lpstr>
      <vt:lpstr>DataAnnexFigure1.C</vt:lpstr>
      <vt:lpstr>Historical-Trends</vt:lpstr>
      <vt:lpstr>AnnexFigure1.Country1!Print_Area</vt:lpstr>
      <vt:lpstr>AnnexFigure1.Country2!Print_Area</vt:lpstr>
      <vt:lpstr>DataAnnexFigure1.A!Print_Area</vt:lpstr>
      <vt:lpstr>DataAnnexFigure1.B!Print_Area</vt:lpstr>
      <vt:lpstr>DataAnnexFigure1.C!Print_Area</vt:lpstr>
      <vt:lpstr>'data-Fig3'!Print_Area</vt:lpstr>
      <vt:lpstr>Figure.1.!Print_Area</vt:lpstr>
      <vt:lpstr>Figure.2.!Print_Area</vt:lpstr>
      <vt:lpstr>Figure3!Print_Area</vt:lpstr>
      <vt:lpstr>'Historical-Trends'!Print_Area</vt:lpstr>
      <vt:lpstr>ReadMe!Print_Area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FRON Pauline</dc:creator>
  <cp:lastModifiedBy>FRON Pauline</cp:lastModifiedBy>
  <dcterms:created xsi:type="dcterms:W3CDTF">2022-12-15T08:53:52Z</dcterms:created>
  <dcterms:modified xsi:type="dcterms:W3CDTF">2023-02-23T11:22:50Z</dcterms:modified>
</cp:coreProperties>
</file>